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éta\OF\Pověření vedení OF\čerpání rozpočtu\čerpání 2024\"/>
    </mc:Choice>
  </mc:AlternateContent>
  <xr:revisionPtr revIDLastSave="0" documentId="13_ncr:1_{1DFC41C1-5F6A-4B80-8178-3AA3C4686EB0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I. Rozpočtové příjmy" sheetId="1" r:id="rId1"/>
    <sheet name="II. Rozpočtové výdaje" sheetId="2" r:id="rId2"/>
    <sheet name="III. Stavy bankovních účtů" sheetId="13" r:id="rId3"/>
    <sheet name="IV. Rezerva" sheetId="14" r:id="rId4"/>
    <sheet name="V. Stavy úvěrových účtů" sheetId="15" r:id="rId5"/>
  </sheets>
  <externalReferences>
    <externalReference r:id="rId6"/>
  </externalReferences>
  <calcPr calcId="181029"/>
</workbook>
</file>

<file path=xl/calcChain.xml><?xml version="1.0" encoding="utf-8"?>
<calcChain xmlns="http://schemas.openxmlformats.org/spreadsheetml/2006/main">
  <c r="E12" i="14" l="1"/>
  <c r="E3" i="14" s="1"/>
  <c r="D4" i="15"/>
  <c r="C4" i="15"/>
  <c r="D3" i="14"/>
  <c r="D15" i="14" s="1"/>
  <c r="C12" i="13"/>
  <c r="G281" i="2"/>
  <c r="G279" i="2"/>
  <c r="G278" i="2"/>
  <c r="G277" i="2"/>
  <c r="G276" i="2"/>
  <c r="G275" i="2"/>
  <c r="G274" i="2"/>
  <c r="G273" i="2"/>
  <c r="G272" i="2"/>
  <c r="G271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2" i="2"/>
  <c r="G263" i="2"/>
  <c r="G264" i="2"/>
  <c r="G265" i="2"/>
  <c r="G266" i="2"/>
  <c r="G267" i="2"/>
  <c r="G268" i="2"/>
  <c r="G269" i="2"/>
  <c r="G270" i="2"/>
  <c r="G232" i="2"/>
  <c r="G231" i="2"/>
  <c r="G230" i="2"/>
  <c r="G229" i="2"/>
  <c r="G228" i="2"/>
  <c r="G222" i="2"/>
  <c r="G223" i="2"/>
  <c r="G224" i="2"/>
  <c r="G225" i="2"/>
  <c r="G226" i="2"/>
  <c r="G227" i="2"/>
  <c r="G221" i="2"/>
  <c r="G220" i="2"/>
  <c r="G210" i="2"/>
  <c r="G211" i="2"/>
  <c r="G212" i="2"/>
  <c r="G213" i="2"/>
  <c r="G214" i="2"/>
  <c r="G215" i="2"/>
  <c r="G216" i="2"/>
  <c r="G217" i="2"/>
  <c r="G218" i="2"/>
  <c r="G219" i="2"/>
  <c r="G209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188" i="2"/>
  <c r="G187" i="2"/>
  <c r="G186" i="2"/>
  <c r="G185" i="2"/>
  <c r="G174" i="2"/>
  <c r="G175" i="2"/>
  <c r="G176" i="2"/>
  <c r="G177" i="2"/>
  <c r="G178" i="2"/>
  <c r="G179" i="2"/>
  <c r="G180" i="2"/>
  <c r="G181" i="2"/>
  <c r="G182" i="2"/>
  <c r="G173" i="2"/>
  <c r="G172" i="2"/>
  <c r="G171" i="2"/>
  <c r="G169" i="2"/>
  <c r="G168" i="2"/>
  <c r="G167" i="2"/>
  <c r="G166" i="2"/>
  <c r="G161" i="2"/>
  <c r="G162" i="2"/>
  <c r="G163" i="2"/>
  <c r="G164" i="2"/>
  <c r="G165" i="2"/>
  <c r="G160" i="2"/>
  <c r="G159" i="2"/>
  <c r="G158" i="2"/>
  <c r="G157" i="2"/>
  <c r="G156" i="2"/>
  <c r="G155" i="2"/>
  <c r="G151" i="2"/>
  <c r="G152" i="2"/>
  <c r="G153" i="2"/>
  <c r="G154" i="2"/>
  <c r="G150" i="2"/>
  <c r="G149" i="2"/>
  <c r="G148" i="2"/>
  <c r="G147" i="2"/>
  <c r="G142" i="2"/>
  <c r="G143" i="2"/>
  <c r="G144" i="2"/>
  <c r="G145" i="2"/>
  <c r="G146" i="2"/>
  <c r="G141" i="2"/>
  <c r="G139" i="2"/>
  <c r="G138" i="2"/>
  <c r="G137" i="2"/>
  <c r="G134" i="2"/>
  <c r="G135" i="2"/>
  <c r="G136" i="2"/>
  <c r="G133" i="2"/>
  <c r="G132" i="2"/>
  <c r="G131" i="2"/>
  <c r="G130" i="2"/>
  <c r="G117" i="2"/>
  <c r="G118" i="2"/>
  <c r="G119" i="2"/>
  <c r="G120" i="2"/>
  <c r="G121" i="2"/>
  <c r="G122" i="2"/>
  <c r="G123" i="2"/>
  <c r="G124" i="2"/>
  <c r="G126" i="2"/>
  <c r="G127" i="2"/>
  <c r="G129" i="2"/>
  <c r="G116" i="2"/>
  <c r="G115" i="2"/>
  <c r="G104" i="2"/>
  <c r="G105" i="2"/>
  <c r="G106" i="2"/>
  <c r="G107" i="2"/>
  <c r="G108" i="2"/>
  <c r="G109" i="2"/>
  <c r="G110" i="2"/>
  <c r="G111" i="2"/>
  <c r="G112" i="2"/>
  <c r="G113" i="2"/>
  <c r="G114" i="2"/>
  <c r="G103" i="2"/>
  <c r="G102" i="2"/>
  <c r="G99" i="2"/>
  <c r="G100" i="2"/>
  <c r="G101" i="2"/>
  <c r="G98" i="2"/>
  <c r="G97" i="2"/>
  <c r="G88" i="2"/>
  <c r="G89" i="2"/>
  <c r="G90" i="2"/>
  <c r="G91" i="2"/>
  <c r="G92" i="2"/>
  <c r="G93" i="2"/>
  <c r="G94" i="2"/>
  <c r="G95" i="2"/>
  <c r="G96" i="2"/>
  <c r="G87" i="2"/>
  <c r="G86" i="2"/>
  <c r="G85" i="2"/>
  <c r="G84" i="2"/>
  <c r="G76" i="2"/>
  <c r="G77" i="2"/>
  <c r="G78" i="2"/>
  <c r="G79" i="2"/>
  <c r="G81" i="2"/>
  <c r="G82" i="2"/>
  <c r="G75" i="2"/>
  <c r="G74" i="2"/>
  <c r="G73" i="2"/>
  <c r="G72" i="2"/>
  <c r="G71" i="2"/>
  <c r="G70" i="2"/>
  <c r="G69" i="2"/>
  <c r="G65" i="2"/>
  <c r="G66" i="2"/>
  <c r="G67" i="2"/>
  <c r="G68" i="2"/>
  <c r="G64" i="2"/>
  <c r="G63" i="2"/>
  <c r="G59" i="2"/>
  <c r="G60" i="2"/>
  <c r="G61" i="2"/>
  <c r="G62" i="2"/>
  <c r="G58" i="2"/>
  <c r="G5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8" i="2"/>
  <c r="G37" i="2"/>
  <c r="G36" i="2"/>
  <c r="G35" i="2"/>
  <c r="G34" i="2"/>
  <c r="G30" i="2"/>
  <c r="G31" i="2"/>
  <c r="G32" i="2"/>
  <c r="G33" i="2"/>
  <c r="G29" i="2"/>
  <c r="G28" i="2"/>
  <c r="G25" i="2"/>
  <c r="G26" i="2"/>
  <c r="G27" i="2"/>
  <c r="G24" i="2"/>
  <c r="G22" i="2"/>
  <c r="G21" i="2"/>
  <c r="G20" i="2"/>
  <c r="G19" i="2"/>
  <c r="G18" i="2"/>
  <c r="G16" i="2"/>
  <c r="G17" i="2"/>
  <c r="G15" i="2"/>
  <c r="G13" i="2"/>
  <c r="G11" i="2"/>
  <c r="G12" i="2"/>
  <c r="G10" i="2"/>
  <c r="G9" i="2"/>
  <c r="G8" i="2"/>
  <c r="G7" i="2"/>
  <c r="G6" i="2"/>
  <c r="G4" i="2"/>
  <c r="G5" i="2"/>
  <c r="G3" i="2"/>
  <c r="G2" i="2"/>
  <c r="G82" i="1"/>
  <c r="G81" i="1"/>
  <c r="G80" i="1"/>
  <c r="G75" i="1"/>
  <c r="G76" i="1"/>
  <c r="G77" i="1"/>
  <c r="G78" i="1"/>
  <c r="G79" i="1"/>
  <c r="G74" i="1"/>
  <c r="G73" i="1"/>
  <c r="G72" i="1"/>
  <c r="G71" i="1"/>
  <c r="G70" i="1"/>
  <c r="G69" i="1"/>
  <c r="G68" i="1"/>
  <c r="G65" i="1"/>
  <c r="G64" i="1"/>
  <c r="G60" i="1"/>
  <c r="G61" i="1"/>
  <c r="G62" i="1"/>
  <c r="G63" i="1"/>
  <c r="G59" i="1"/>
  <c r="G58" i="1"/>
  <c r="G56" i="1"/>
  <c r="G55" i="1"/>
  <c r="G54" i="1"/>
  <c r="G53" i="1"/>
  <c r="G52" i="1"/>
  <c r="G50" i="1"/>
  <c r="G49" i="1"/>
  <c r="G47" i="1"/>
  <c r="G46" i="1"/>
  <c r="G44" i="1"/>
  <c r="G43" i="1"/>
  <c r="G41" i="1"/>
  <c r="G40" i="1"/>
  <c r="G39" i="1"/>
  <c r="G38" i="1"/>
  <c r="G37" i="1"/>
  <c r="G36" i="1"/>
  <c r="G35" i="1"/>
  <c r="G34" i="1"/>
  <c r="G33" i="1"/>
  <c r="G32" i="1"/>
  <c r="G29" i="1"/>
  <c r="G28" i="1"/>
  <c r="G27" i="1"/>
  <c r="G26" i="1"/>
  <c r="G25" i="1"/>
  <c r="G24" i="1"/>
  <c r="G23" i="1"/>
  <c r="G22" i="1"/>
  <c r="G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  <c r="F279" i="2"/>
  <c r="F281" i="2" s="1"/>
  <c r="F85" i="1"/>
  <c r="G85" i="1" s="1"/>
  <c r="E85" i="1"/>
  <c r="D85" i="1"/>
  <c r="F82" i="1"/>
</calcChain>
</file>

<file path=xl/sharedStrings.xml><?xml version="1.0" encoding="utf-8"?>
<sst xmlns="http://schemas.openxmlformats.org/spreadsheetml/2006/main" count="888" uniqueCount="319">
  <si>
    <t xml:space="preserve">Paragraf                 </t>
  </si>
  <si>
    <t xml:space="preserve">Položka                  </t>
  </si>
  <si>
    <t xml:space="preserve">Název                                                                                                                   </t>
  </si>
  <si>
    <t>Schválený rozpočet</t>
  </si>
  <si>
    <t/>
  </si>
  <si>
    <t>1032</t>
  </si>
  <si>
    <t>Podpora ostatních produkčních činností</t>
  </si>
  <si>
    <t>2111</t>
  </si>
  <si>
    <t>Příjem z poskytování služeb, výrobků, prací, výkonů a práv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</si>
  <si>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</si>
  <si>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</si>
  <si>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</si>
  <si>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</si>
  <si>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</si>
  <si>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</si>
  <si>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</si>
  <si>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</si>
  <si>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1122</t>
  </si>
  <si>
    <t>Příjem z daně z příjmů právnických osob v případech, kdy poplatníkem je obec, s výjimkou daně vybírané srážkou podle zvláštní sazby daně</t>
  </si>
  <si>
    <t>1211</t>
  </si>
  <si>
    <t>Příjem z daně z přidané hodnoty</t>
  </si>
  <si>
    <t>1334</t>
  </si>
  <si>
    <t>Příjem z odvodů za odnětí půdy ze zemědělského půdního fondu podle zákona upravujícího ochranu zemědělského půdního fondu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</si>
  <si>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</si>
  <si>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</si>
  <si>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</si>
  <si>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</si>
  <si>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</si>
  <si>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</si>
  <si>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</si>
  <si>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</si>
  <si>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</si>
  <si>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</si>
  <si>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</si>
  <si>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 hazardních her s výjimkou dílčí daně z technických her za zdaňovací období do konce roku 2023</t>
  </si>
  <si>
    <t>1511</t>
  </si>
  <si>
    <t>Příjem z daně z nemovitých věcí</t>
  </si>
  <si>
    <t>2310</t>
  </si>
  <si>
    <t>Pitná voda</t>
  </si>
  <si>
    <t>2132</t>
  </si>
  <si>
    <t>Příjem z pronájmu nebo pachtu ostatních nemovitých věcí a jejich částí</t>
  </si>
  <si>
    <t>2321</t>
  </si>
  <si>
    <t>Odvádění a čištění odpadních vod a nakládání s kaly</t>
  </si>
  <si>
    <t>Přijaté peněžité neinvestiční dary</t>
  </si>
  <si>
    <t>2329</t>
  </si>
  <si>
    <t>Odvádění a čištění odpadních vod jinde nezařazené</t>
  </si>
  <si>
    <t>3111</t>
  </si>
  <si>
    <t>Mateřské školy</t>
  </si>
  <si>
    <t>2324</t>
  </si>
  <si>
    <t>Přijaté neinvestiční příspěvky a náhrady</t>
  </si>
  <si>
    <t>3314</t>
  </si>
  <si>
    <t>Činnosti knihovnické</t>
  </si>
  <si>
    <t>2119</t>
  </si>
  <si>
    <t>Ostatní příjmy z vlastní činnosti</t>
  </si>
  <si>
    <t>3322</t>
  </si>
  <si>
    <t>Zachování a obnova kulturních památek</t>
  </si>
  <si>
    <t>2112</t>
  </si>
  <si>
    <t>Příjem z prodeje zboží (již nakoupeného za účelem prodeje)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</si>
  <si>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</si>
  <si>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</si>
  <si>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</si>
  <si>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</si>
  <si>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</si>
  <si>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 církví a sdělovacích prostředků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</si>
  <si>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</si>
  <si>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</si>
  <si>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</si>
  <si>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</si>
  <si>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</si>
  <si>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</si>
  <si>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</si>
  <si>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</si>
  <si>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</si>
  <si>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Komunální služby a územní rozvoj jinde nezařazené</t>
  </si>
  <si>
    <t>2131</t>
  </si>
  <si>
    <t>Příjem z pronájmu nebo pachtu pozemků</t>
  </si>
  <si>
    <t>Příjem z prodeje pozemků</t>
  </si>
  <si>
    <t>3112</t>
  </si>
  <si>
    <t>Příjem z prodeje ostatních nemovitých věcí a jejich částí</t>
  </si>
  <si>
    <t>3722</t>
  </si>
  <si>
    <t>Sběr a svoz komunálních odpadů</t>
  </si>
  <si>
    <t>4111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</si>
  <si>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</si>
  <si>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</si>
  <si>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</si>
  <si>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4121</t>
  </si>
  <si>
    <t>Neinvestiční přijaté transfery od obcí</t>
  </si>
  <si>
    <t>4122</t>
  </si>
  <si>
    <t>Neinvestiční přijaté transfery od krajů</t>
  </si>
  <si>
    <t>4216</t>
  </si>
  <si>
    <t>Ostatní investiční přijaté transfery ze státního rozpočtu</t>
  </si>
  <si>
    <t>4341</t>
  </si>
  <si>
    <t>Sociální pomoc osobám v hmotné nouzi a občanům sociálně nepřizpůsobivým</t>
  </si>
  <si>
    <t>4351</t>
  </si>
  <si>
    <t>Osobní asistence, pečovatelská služba a podpora samostatného bydlení</t>
  </si>
  <si>
    <t>5311</t>
  </si>
  <si>
    <t>Bezpečnost a veřejný pořádek</t>
  </si>
  <si>
    <t>2212</t>
  </si>
  <si>
    <t>Příjem sankčních plateb přijatých od jiných osob</t>
  </si>
  <si>
    <t>6171</t>
  </si>
  <si>
    <t>Činnost místní správy</t>
  </si>
  <si>
    <t>2133</t>
  </si>
  <si>
    <t>Příjem z pronájmu nebo pachtu movitých věcí</t>
  </si>
  <si>
    <t>6310</t>
  </si>
  <si>
    <t>Obecné příjmy a výdaje z finančních operací</t>
  </si>
  <si>
    <t>2141</t>
  </si>
  <si>
    <t>Příjem z úroků</t>
  </si>
  <si>
    <t>Silnice</t>
  </si>
  <si>
    <t>5154</t>
  </si>
  <si>
    <t>Elektrická energie</t>
  </si>
  <si>
    <t>5171</t>
  </si>
  <si>
    <t>Opravy a udržování</t>
  </si>
  <si>
    <t>6121</t>
  </si>
  <si>
    <t>Stavby</t>
  </si>
  <si>
    <t>2221</t>
  </si>
  <si>
    <t>Provoz veřejné silniční dopravy</t>
  </si>
  <si>
    <t>5323</t>
  </si>
  <si>
    <t>Neinvestiční transfery krajům</t>
  </si>
  <si>
    <t>5139</t>
  </si>
  <si>
    <t>Nákup materiálu jinde nezařazený</t>
  </si>
  <si>
    <t>5169</t>
  </si>
  <si>
    <t>Nákup ostatních služeb</t>
  </si>
  <si>
    <t>5192</t>
  </si>
  <si>
    <t>Poskytnuté náhrady</t>
  </si>
  <si>
    <t>5164</t>
  </si>
  <si>
    <t>Nájemné</t>
  </si>
  <si>
    <t>5331</t>
  </si>
  <si>
    <t>Neinvestiční příspěvky zřízeným příspěvkovým organizacím</t>
  </si>
  <si>
    <t>5336</t>
  </si>
  <si>
    <t>Neinvestiční transfery zřízeným příspěvkovým organizacím</t>
  </si>
  <si>
    <t>3113</t>
  </si>
  <si>
    <t>Základní školy</t>
  </si>
  <si>
    <t>5021</t>
  </si>
  <si>
    <t>Ostatní osobní výdaje</t>
  </si>
  <si>
    <t>3231</t>
  </si>
  <si>
    <t>Základní umělecké školy</t>
  </si>
  <si>
    <t>5011</t>
  </si>
  <si>
    <t>Platy zaměstnanců v pracovním poměru vyjma zaměstnanců na služebních místech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</si>
  <si>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</si>
  <si>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</si>
  <si>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</si>
  <si>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</si>
  <si>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5133</t>
  </si>
  <si>
    <t>Léky a zdravotnický materiál</t>
  </si>
  <si>
    <t>5136</t>
  </si>
  <si>
    <t>Knihy a obdobné listinné informační prostředky</t>
  </si>
  <si>
    <t>5137</t>
  </si>
  <si>
    <t>Drobný dlouhodobý hmotný majetek</t>
  </si>
  <si>
    <t>5151</t>
  </si>
  <si>
    <t>Studená voda včetně stočného a úplaty za odvod dešťových vod</t>
  </si>
  <si>
    <t>5153</t>
  </si>
  <si>
    <t>Plyn</t>
  </si>
  <si>
    <t>5161</t>
  </si>
  <si>
    <t>Poštovní služby</t>
  </si>
  <si>
    <t>5167</t>
  </si>
  <si>
    <t>Služby školení a vzdělávání</t>
  </si>
  <si>
    <t>5173</t>
  </si>
  <si>
    <t>Cestovné</t>
  </si>
  <si>
    <t>5175</t>
  </si>
  <si>
    <t>Pohoštění</t>
  </si>
  <si>
    <t>5181</t>
  </si>
  <si>
    <t>Převody vnitřním organizačním jednotkám</t>
  </si>
  <si>
    <t>6122</t>
  </si>
  <si>
    <t>Stroje, přístroje a zařízení</t>
  </si>
  <si>
    <t>3319</t>
  </si>
  <si>
    <t>Ostatní záležitosti kultury</t>
  </si>
  <si>
    <t>5229</t>
  </si>
  <si>
    <t>Ostatní neinvestiční transfery neziskovým a podobným osobám</t>
  </si>
  <si>
    <t>5194</t>
  </si>
  <si>
    <t>Výdaje na věcné dary</t>
  </si>
  <si>
    <t>5223</t>
  </si>
  <si>
    <t>Neinvestiční transfery církvím a náboženským společnostem</t>
  </si>
  <si>
    <t>5339</t>
  </si>
  <si>
    <t>Neinvestiční transfery cizím příspěvkovým organizacím</t>
  </si>
  <si>
    <t>5492</t>
  </si>
  <si>
    <t>Dary fyzickým osobám</t>
  </si>
  <si>
    <t>3419</t>
  </si>
  <si>
    <t>Ostatní sportovní činnost</t>
  </si>
  <si>
    <t>5222</t>
  </si>
  <si>
    <t>Neinvestiční transfery spolkům</t>
  </si>
  <si>
    <t>6322</t>
  </si>
  <si>
    <t>Investiční transfery spolkům</t>
  </si>
  <si>
    <t>3421</t>
  </si>
  <si>
    <t>Využití volného času dětí a mládeže</t>
  </si>
  <si>
    <t>3429</t>
  </si>
  <si>
    <t>Ostatní zájmová činnost a rekreace</t>
  </si>
  <si>
    <t>5152</t>
  </si>
  <si>
    <t>Teplo</t>
  </si>
  <si>
    <t>5909</t>
  </si>
  <si>
    <t>Ostatní neinvestiční výdaje jinde nezařazené</t>
  </si>
  <si>
    <t>3635</t>
  </si>
  <si>
    <t>Územní plánování</t>
  </si>
  <si>
    <t>6119</t>
  </si>
  <si>
    <t>Ostatní nákup dlouhodobého nehmotného majetku</t>
  </si>
  <si>
    <t>5166</t>
  </si>
  <si>
    <t>Konzultační, poradenské a právní služby</t>
  </si>
  <si>
    <t>6130</t>
  </si>
  <si>
    <t>Pozemky</t>
  </si>
  <si>
    <t>3721</t>
  </si>
  <si>
    <t>Sběr a svoz nebezpečných odpadů</t>
  </si>
  <si>
    <t>3741</t>
  </si>
  <si>
    <t>Ochrana druhů a stanovišť</t>
  </si>
  <si>
    <t>3745</t>
  </si>
  <si>
    <t>Péče o vzhled obcí a veřejnou zeleň</t>
  </si>
  <si>
    <t>3799</t>
  </si>
  <si>
    <t>Ostatní ekologické záležitosti</t>
  </si>
  <si>
    <t>5132</t>
  </si>
  <si>
    <t>Ochranné pomůcky</t>
  </si>
  <si>
    <t>5156</t>
  </si>
  <si>
    <t>Pohonné hmoty a maziva</t>
  </si>
  <si>
    <t>5213</t>
  </si>
  <si>
    <t>Krizová opatření</t>
  </si>
  <si>
    <t>5903</t>
  </si>
  <si>
    <t>Rezerva na krizová opatření</t>
  </si>
  <si>
    <t>5162</t>
  </si>
  <si>
    <t>Služby elektronických komunikací</t>
  </si>
  <si>
    <t>5163</t>
  </si>
  <si>
    <t>Služby peněžních ústavů</t>
  </si>
  <si>
    <t>5361</t>
  </si>
  <si>
    <t>Nákup kolků</t>
  </si>
  <si>
    <t>5512</t>
  </si>
  <si>
    <t>Požární ochrana - dobrovolná část</t>
  </si>
  <si>
    <t>6112</t>
  </si>
  <si>
    <t>Zastupitelstva obcí</t>
  </si>
  <si>
    <t>5023</t>
  </si>
  <si>
    <t>Odměny členů zastupitelstev obcí a krajů</t>
  </si>
  <si>
    <t>6117</t>
  </si>
  <si>
    <t>Volby do Evropského parlamentu</t>
  </si>
  <si>
    <t>5038</t>
  </si>
  <si>
    <t>Pojistné na zákonné pojištění odpovědnosti zaměstnavatele za škodu při pracovním úrazu nebo nemoci z povolání</t>
  </si>
  <si>
    <t>5138</t>
  </si>
  <si>
    <t>Nákup zboží za účelem dalšího prodeje</t>
  </si>
  <si>
    <t>5172</t>
  </si>
  <si>
    <t>Podlimitní programové vybavení</t>
  </si>
  <si>
    <t>5178</t>
  </si>
  <si>
    <t>Nájemné za nájem s právem koupě</t>
  </si>
  <si>
    <t>5179</t>
  </si>
  <si>
    <t>Ostatní nákupy jinde nezařazené</t>
  </si>
  <si>
    <t>5199</t>
  </si>
  <si>
    <t>Ostatní výdaje související s neinvestičními nákupy</t>
  </si>
  <si>
    <t>5225</t>
  </si>
  <si>
    <t>Neinvestiční transfery společenstvím vlastníků jednotek</t>
  </si>
  <si>
    <t>5329</t>
  </si>
  <si>
    <t>Ostatní neinvestiční transfery rozpočtům územní úrovně</t>
  </si>
  <si>
    <t>5362</t>
  </si>
  <si>
    <t>Platby daní státnímu rozpočtu</t>
  </si>
  <si>
    <t>5499</t>
  </si>
  <si>
    <t>Ostatní neinvestiční transfery fyzickým osobám</t>
  </si>
  <si>
    <t>5901</t>
  </si>
  <si>
    <t>Nespecifikované rezervy</t>
  </si>
  <si>
    <t>6111</t>
  </si>
  <si>
    <t>Programové vybavení</t>
  </si>
  <si>
    <t>6123</t>
  </si>
  <si>
    <t>Dopravní prostředky</t>
  </si>
  <si>
    <t>5141</t>
  </si>
  <si>
    <t>Úroky vlastní</t>
  </si>
  <si>
    <t>6399</t>
  </si>
  <si>
    <t>Ostatní finanční operace</t>
  </si>
  <si>
    <t>5365</t>
  </si>
  <si>
    <t>Platby daní krajům, obcím a státním fondům</t>
  </si>
  <si>
    <t>6402</t>
  </si>
  <si>
    <t>Finanční vypořádání</t>
  </si>
  <si>
    <t>5364</t>
  </si>
  <si>
    <t>Vratky transferů poskytnutých z veřejných rozpočtů</t>
  </si>
  <si>
    <t>Procento</t>
  </si>
  <si>
    <t>Upravený rozpočet k 31.5.2024</t>
  </si>
  <si>
    <t>Skutečnost k 31.5.2024</t>
  </si>
  <si>
    <t>Celkem</t>
  </si>
  <si>
    <t>Uhrazené splátky dlouhodobých přijatých prostředků</t>
  </si>
  <si>
    <t>Změna stavu krátkodobých prostředků na bankovních účtech</t>
  </si>
  <si>
    <t>celkem</t>
  </si>
  <si>
    <t xml:space="preserve"> </t>
  </si>
  <si>
    <t>Operace z peněžních účtů organizace nemající charakter příjmů a výdajů vládního sektoru</t>
  </si>
  <si>
    <t>Účet</t>
  </si>
  <si>
    <t>Název účtu</t>
  </si>
  <si>
    <t>23110</t>
  </si>
  <si>
    <t>ZBÚ - 0388041369/0800</t>
  </si>
  <si>
    <t>23111</t>
  </si>
  <si>
    <t>MZDY - 6015-0388041369/0800</t>
  </si>
  <si>
    <t>23112</t>
  </si>
  <si>
    <t>Spořící - 1249-0388041369/0800</t>
  </si>
  <si>
    <t>23120</t>
  </si>
  <si>
    <t>Příjmový účet 19-0388041369/0800</t>
  </si>
  <si>
    <t>23121</t>
  </si>
  <si>
    <t>Dary účet 182-0388041369/0800</t>
  </si>
  <si>
    <t>23130</t>
  </si>
  <si>
    <t>POPLATKY účet 5607272339/0800</t>
  </si>
  <si>
    <t>23140</t>
  </si>
  <si>
    <t>Dary Ukrajina - 20183-388041369/0800</t>
  </si>
  <si>
    <t>23160</t>
  </si>
  <si>
    <t>Běžný účet- ČNB</t>
  </si>
  <si>
    <t>Spořící účet - 6630376309/0800</t>
  </si>
  <si>
    <t>23190</t>
  </si>
  <si>
    <t>Běžný účet- byty/nebyty</t>
  </si>
  <si>
    <t>Rezerva 2024</t>
  </si>
  <si>
    <t>Položka</t>
  </si>
  <si>
    <t>Paragraf</t>
  </si>
  <si>
    <t>Kapitola</t>
  </si>
  <si>
    <t>Obnos schválený</t>
  </si>
  <si>
    <t>Obnost upravený</t>
  </si>
  <si>
    <t>Text k rozpočtové skladbě</t>
  </si>
  <si>
    <t>neadresná rezerva</t>
  </si>
  <si>
    <t>doprovodná infrastruktura průtah</t>
  </si>
  <si>
    <t>Dubečnice realizace uličního stromořadí dle pravidel zelenomodré infrastruktury</t>
  </si>
  <si>
    <t>Studie sídelní zeleně - spoluúčast</t>
  </si>
  <si>
    <t>rozvoj ICT v rámci zákona (přístup do centrálních registrů - elektronický archiv)</t>
  </si>
  <si>
    <t>Studie (Projekt) domov seniorů</t>
  </si>
  <si>
    <t>Energetické úspory Zaorálkova - spoluúčast</t>
  </si>
  <si>
    <t>Energetické úspory Přemyslovská - spoluúčast</t>
  </si>
  <si>
    <t>Spoluúčast zateplení Nádražní 21, 22</t>
  </si>
  <si>
    <t>Fond vodohospodářské infrastruktury</t>
  </si>
  <si>
    <t>Dobrý nápad</t>
  </si>
  <si>
    <t>Zeď Čakov</t>
  </si>
  <si>
    <t xml:space="preserve"> měsíční splátka jistiny</t>
  </si>
  <si>
    <t>Konečný stav</t>
  </si>
  <si>
    <t>45110</t>
  </si>
  <si>
    <t>Dlouhodobé úvěry - ZŠ Za Cihelnou</t>
  </si>
  <si>
    <t>45120</t>
  </si>
  <si>
    <t>Dlouhodobé úvěry - pozemky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</si>
</sst>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_K_č"/>
    <numFmt numFmtId="166" formatCode="#,##0.00&quot;  &quot;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/>
    <xf numFmtId="0" fontId="1" fillId="2" borderId="0"/>
  </cellStyleXfs>
  <cellXfs count="10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0" fontId="4" fillId="0" borderId="4" xfId="0" applyNumberFormat="1" applyFont="1" applyBorder="1"/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>
      <alignment horizontal="right"/>
    </xf>
    <xf numFmtId="10" fontId="4" fillId="4" borderId="4" xfId="0" applyNumberFormat="1" applyFont="1" applyFill="1" applyBorder="1"/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4" xfId="0" applyNumberFormat="1" applyFont="1" applyBorder="1"/>
    <xf numFmtId="0" fontId="4" fillId="4" borderId="4" xfId="0" applyFont="1" applyFill="1" applyBorder="1" applyAlignment="1">
      <alignment horizontal="left"/>
    </xf>
    <xf numFmtId="0" fontId="5" fillId="5" borderId="4" xfId="0" applyFont="1" applyFill="1" applyBorder="1"/>
    <xf numFmtId="0" fontId="5" fillId="5" borderId="4" xfId="0" applyFont="1" applyFill="1" applyBorder="1" applyAlignment="1">
      <alignment wrapText="1"/>
    </xf>
    <xf numFmtId="164" fontId="5" fillId="5" borderId="4" xfId="0" applyNumberFormat="1" applyFont="1" applyFill="1" applyBorder="1" applyAlignment="1">
      <alignment horizontal="right"/>
    </xf>
    <xf numFmtId="10" fontId="5" fillId="5" borderId="4" xfId="0" applyNumberFormat="1" applyFont="1" applyFill="1" applyBorder="1" applyAlignment="1">
      <alignment wrapText="1"/>
    </xf>
    <xf numFmtId="4" fontId="0" fillId="0" borderId="0" xfId="0" applyNumberFormat="1"/>
    <xf numFmtId="164" fontId="0" fillId="0" borderId="0" xfId="0" applyNumberFormat="1"/>
    <xf numFmtId="0" fontId="4" fillId="6" borderId="4" xfId="0" applyFont="1" applyFill="1" applyBorder="1"/>
    <xf numFmtId="0" fontId="4" fillId="6" borderId="4" xfId="0" applyFont="1" applyFill="1" applyBorder="1" applyAlignment="1">
      <alignment horizontal="left"/>
    </xf>
    <xf numFmtId="0" fontId="4" fillId="6" borderId="7" xfId="0" applyFont="1" applyFill="1" applyBorder="1" applyAlignment="1">
      <alignment wrapText="1"/>
    </xf>
    <xf numFmtId="165" fontId="6" fillId="6" borderId="4" xfId="0" applyNumberFormat="1" applyFont="1" applyFill="1" applyBorder="1" applyAlignment="1">
      <alignment horizontal="right"/>
    </xf>
    <xf numFmtId="4" fontId="4" fillId="6" borderId="8" xfId="0" applyNumberFormat="1" applyFont="1" applyFill="1" applyBorder="1" applyAlignment="1">
      <alignment horizontal="right"/>
    </xf>
    <xf numFmtId="0" fontId="5" fillId="6" borderId="9" xfId="0" applyFont="1" applyFill="1" applyBorder="1"/>
    <xf numFmtId="0" fontId="4" fillId="6" borderId="9" xfId="0" applyFont="1" applyFill="1" applyBorder="1"/>
    <xf numFmtId="0" fontId="4" fillId="6" borderId="9" xfId="0" applyFont="1" applyFill="1" applyBorder="1" applyAlignment="1">
      <alignment wrapText="1"/>
    </xf>
    <xf numFmtId="164" fontId="5" fillId="6" borderId="9" xfId="0" applyNumberFormat="1" applyFont="1" applyFill="1" applyBorder="1" applyAlignment="1">
      <alignment horizontal="right"/>
    </xf>
    <xf numFmtId="10" fontId="5" fillId="6" borderId="9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4" xfId="0" applyNumberFormat="1" applyFont="1" applyFill="1" applyBorder="1"/>
    <xf numFmtId="10" fontId="4" fillId="0" borderId="4" xfId="0" applyNumberFormat="1" applyFont="1" applyFill="1" applyBorder="1"/>
    <xf numFmtId="0" fontId="7" fillId="5" borderId="10" xfId="0" applyFont="1" applyFill="1" applyBorder="1"/>
    <xf numFmtId="0" fontId="7" fillId="5" borderId="10" xfId="0" applyFont="1" applyFill="1" applyBorder="1" applyAlignment="1">
      <alignment wrapText="1"/>
    </xf>
    <xf numFmtId="164" fontId="7" fillId="5" borderId="10" xfId="0" applyNumberFormat="1" applyFont="1" applyFill="1" applyBorder="1"/>
    <xf numFmtId="10" fontId="7" fillId="5" borderId="10" xfId="0" applyNumberFormat="1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0" fontId="8" fillId="6" borderId="9" xfId="0" applyFont="1" applyFill="1" applyBorder="1"/>
    <xf numFmtId="0" fontId="8" fillId="6" borderId="9" xfId="0" applyFont="1" applyFill="1" applyBorder="1" applyAlignment="1">
      <alignment horizontal="left"/>
    </xf>
    <xf numFmtId="0" fontId="8" fillId="6" borderId="11" xfId="0" applyFont="1" applyFill="1" applyBorder="1" applyAlignment="1">
      <alignment wrapText="1"/>
    </xf>
    <xf numFmtId="4" fontId="9" fillId="6" borderId="9" xfId="0" applyNumberFormat="1" applyFont="1" applyFill="1" applyBorder="1" applyAlignment="1">
      <alignment horizontal="right"/>
    </xf>
    <xf numFmtId="165" fontId="6" fillId="6" borderId="9" xfId="0" applyNumberFormat="1" applyFont="1" applyFill="1" applyBorder="1" applyAlignment="1">
      <alignment horizontal="right"/>
    </xf>
    <xf numFmtId="4" fontId="8" fillId="6" borderId="12" xfId="0" applyNumberFormat="1" applyFont="1" applyFill="1" applyBorder="1" applyAlignment="1">
      <alignment horizontal="right"/>
    </xf>
    <xf numFmtId="0" fontId="10" fillId="3" borderId="3" xfId="1" applyFont="1" applyFill="1" applyBorder="1"/>
    <xf numFmtId="0" fontId="10" fillId="3" borderId="13" xfId="1" applyFont="1" applyFill="1" applyBorder="1"/>
    <xf numFmtId="14" fontId="10" fillId="3" borderId="3" xfId="1" applyNumberFormat="1" applyFont="1" applyFill="1" applyBorder="1" applyAlignment="1">
      <alignment horizontal="center" vertical="center" wrapText="1"/>
    </xf>
    <xf numFmtId="0" fontId="2" fillId="2" borderId="0" xfId="1"/>
    <xf numFmtId="0" fontId="4" fillId="2" borderId="8" xfId="1" applyFont="1" applyBorder="1"/>
    <xf numFmtId="0" fontId="4" fillId="2" borderId="14" xfId="1" applyFont="1" applyBorder="1"/>
    <xf numFmtId="0" fontId="4" fillId="2" borderId="8" xfId="1" applyFont="1" applyBorder="1" applyAlignment="1">
      <alignment horizontal="left"/>
    </xf>
    <xf numFmtId="0" fontId="4" fillId="2" borderId="12" xfId="1" applyFont="1" applyBorder="1"/>
    <xf numFmtId="0" fontId="5" fillId="5" borderId="10" xfId="1" applyFont="1" applyFill="1" applyBorder="1"/>
    <xf numFmtId="4" fontId="5" fillId="5" borderId="10" xfId="1" applyNumberFormat="1" applyFont="1" applyFill="1" applyBorder="1"/>
    <xf numFmtId="0" fontId="12" fillId="2" borderId="15" xfId="1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4" fontId="4" fillId="2" borderId="8" xfId="1" applyNumberFormat="1" applyFont="1" applyBorder="1" applyAlignment="1">
      <alignment horizontal="right"/>
    </xf>
    <xf numFmtId="4" fontId="4" fillId="2" borderId="0" xfId="1" applyNumberFormat="1" applyFont="1" applyAlignment="1">
      <alignment horizontal="right"/>
    </xf>
    <xf numFmtId="0" fontId="4" fillId="2" borderId="7" xfId="1" applyFont="1" applyBorder="1" applyAlignment="1">
      <alignment horizontal="left"/>
    </xf>
    <xf numFmtId="0" fontId="4" fillId="2" borderId="8" xfId="1" applyFont="1" applyBorder="1" applyAlignment="1">
      <alignment horizontal="left"/>
    </xf>
    <xf numFmtId="0" fontId="4" fillId="2" borderId="7" xfId="1" applyFont="1" applyBorder="1" applyAlignment="1">
      <alignment horizontal="left"/>
    </xf>
    <xf numFmtId="0" fontId="4" fillId="2" borderId="7" xfId="1" applyFont="1" applyBorder="1" applyAlignment="1">
      <alignment horizontal="left" wrapText="1"/>
    </xf>
    <xf numFmtId="0" fontId="4" fillId="2" borderId="8" xfId="1" applyFont="1" applyBorder="1" applyAlignment="1">
      <alignment horizontal="left" wrapText="1"/>
    </xf>
    <xf numFmtId="4" fontId="4" fillId="2" borderId="12" xfId="1" applyNumberFormat="1" applyFont="1" applyBorder="1" applyAlignment="1">
      <alignment horizontal="right"/>
    </xf>
    <xf numFmtId="4" fontId="4" fillId="2" borderId="18" xfId="1" applyNumberFormat="1" applyFont="1" applyBorder="1" applyAlignment="1">
      <alignment horizontal="right"/>
    </xf>
    <xf numFmtId="0" fontId="4" fillId="2" borderId="11" xfId="1" applyFont="1" applyBorder="1" applyAlignment="1">
      <alignment horizontal="left"/>
    </xf>
    <xf numFmtId="0" fontId="4" fillId="2" borderId="12" xfId="1" applyFont="1" applyBorder="1" applyAlignment="1">
      <alignment horizontal="left"/>
    </xf>
    <xf numFmtId="0" fontId="10" fillId="5" borderId="1" xfId="1" applyFont="1" applyFill="1" applyBorder="1"/>
    <xf numFmtId="0" fontId="10" fillId="5" borderId="2" xfId="1" applyFont="1" applyFill="1" applyBorder="1"/>
    <xf numFmtId="164" fontId="10" fillId="5" borderId="19" xfId="1" applyNumberFormat="1" applyFont="1" applyFill="1" applyBorder="1"/>
    <xf numFmtId="0" fontId="10" fillId="5" borderId="20" xfId="1" applyFont="1" applyFill="1" applyBorder="1" applyAlignment="1">
      <alignment horizontal="center"/>
    </xf>
    <xf numFmtId="0" fontId="10" fillId="5" borderId="19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166" fontId="4" fillId="2" borderId="8" xfId="1" applyNumberFormat="1" applyFont="1" applyBorder="1"/>
    <xf numFmtId="166" fontId="4" fillId="2" borderId="12" xfId="1" applyNumberFormat="1" applyFont="1" applyBorder="1"/>
    <xf numFmtId="166" fontId="5" fillId="5" borderId="10" xfId="1" applyNumberFormat="1" applyFont="1" applyFill="1" applyBorder="1"/>
    <xf numFmtId="4" fontId="11" fillId="2" borderId="6" xfId="2" applyNumberFormat="1" applyFont="1" applyBorder="1" applyAlignment="1">
      <alignment horizontal="right"/>
    </xf>
    <xf numFmtId="4" fontId="11" fillId="2" borderId="4" xfId="2" applyNumberFormat="1" applyFont="1" applyBorder="1" applyAlignment="1">
      <alignment horizontal="right"/>
    </xf>
    <xf numFmtId="4" fontId="4" fillId="2" borderId="4" xfId="1" applyNumberFormat="1" applyFont="1" applyBorder="1"/>
    <xf numFmtId="4" fontId="11" fillId="2" borderId="9" xfId="2" applyNumberFormat="1" applyFont="1" applyBorder="1" applyAlignment="1">
      <alignment horizontal="right"/>
    </xf>
  </cellXfs>
  <cellStyles count="3">
    <cellStyle name="Normální" xfId="0" builtinId="0"/>
    <cellStyle name="Normální 2" xfId="1" xr:uid="{439423A2-FADB-4CA8-9635-10840478A5C8}"/>
    <cellStyle name="Normální 3" xfId="2" xr:uid="{F3DB7E14-E778-4499-97AE-9DE69912B2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&#233;ta/OF/Pov&#283;&#345;en&#237;%20veden&#237;%20OF/&#269;erp&#225;n&#237;%20rozpo&#269;tu/&#269;erp&#225;n&#237;%202023/z&#225;&#345;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Rozpočtové příjmy"/>
      <sheetName val="II. Rozpočtové výdaje"/>
      <sheetName val="III. Stavy bankovních účtů"/>
      <sheetName val="IV. Rezerva"/>
      <sheetName val="V. Stavy úvěrových účtů"/>
    </sheetNames>
    <sheetDataSet>
      <sheetData sheetId="0"/>
      <sheetData sheetId="1">
        <row r="278">
          <cell r="D278">
            <v>17289533</v>
          </cell>
        </row>
        <row r="280">
          <cell r="D280">
            <v>0</v>
          </cell>
          <cell r="E280">
            <v>200000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opLeftCell="A52" workbookViewId="0">
      <selection activeCell="G83" sqref="G83"/>
    </sheetView>
  </sheetViews>
  <sheetFormatPr defaultRowHeight="15" x14ac:dyDescent="0.25"/>
  <cols>
    <col min="1" max="1" width="17.28515625" customWidth="1"/>
    <col min="2" max="2" width="17.140625" customWidth="1"/>
    <col min="3" max="3" width="63.85546875" customWidth="1"/>
    <col min="4" max="4" width="18.7109375" customWidth="1"/>
    <col min="5" max="5" width="21" customWidth="1"/>
    <col min="6" max="6" width="24.7109375" customWidth="1"/>
  </cols>
  <sheetData>
    <row r="1" spans="1:7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265</v>
      </c>
      <c r="F1" s="4" t="s">
        <v>266</v>
      </c>
      <c r="G1" s="5" t="s">
        <v>264</v>
      </c>
    </row>
    <row r="2" spans="1:7" ht="15.75" thickTop="1" x14ac:dyDescent="0.25">
      <c r="A2" s="6" t="s">
        <v>4</v>
      </c>
      <c r="B2" s="7" t="s">
        <v>9</v>
      </c>
      <c r="C2" s="7" t="s">
        <v>10</v>
      </c>
      <c r="D2" s="8">
        <v>29727201</v>
      </c>
      <c r="E2" s="8">
        <v>29727201</v>
      </c>
      <c r="F2" s="9">
        <v>12092233.82</v>
      </c>
      <c r="G2" s="10">
        <f>F2/E2</f>
        <v>0.40677337297917826</v>
      </c>
    </row>
    <row r="3" spans="1:7" x14ac:dyDescent="0.25">
      <c r="A3" s="6" t="s">
        <v>4</v>
      </c>
      <c r="B3" s="11" t="s">
        <v>11</v>
      </c>
      <c r="C3" s="11" t="s">
        <v>12</v>
      </c>
      <c r="D3" s="12">
        <v>3248721</v>
      </c>
      <c r="E3" s="12">
        <v>3248721</v>
      </c>
      <c r="F3" s="13">
        <v>434729.47</v>
      </c>
      <c r="G3" s="10">
        <f t="shared" ref="G3:G20" si="0">F3/E3</f>
        <v>0.13381557542183523</v>
      </c>
    </row>
    <row r="4" spans="1:7" x14ac:dyDescent="0.25">
      <c r="A4" s="6" t="s">
        <v>4</v>
      </c>
      <c r="B4" s="11" t="s">
        <v>13</v>
      </c>
      <c r="C4" s="11" t="s">
        <v>14</v>
      </c>
      <c r="D4" s="12">
        <v>5723871</v>
      </c>
      <c r="E4" s="12">
        <v>5723871</v>
      </c>
      <c r="F4" s="13">
        <v>2642851.0299999998</v>
      </c>
      <c r="G4" s="10">
        <f t="shared" si="0"/>
        <v>0.46172442216115628</v>
      </c>
    </row>
    <row r="5" spans="1:7" x14ac:dyDescent="0.25">
      <c r="A5" s="6" t="s">
        <v>4</v>
      </c>
      <c r="B5" s="11" t="s">
        <v>15</v>
      </c>
      <c r="C5" s="11" t="s">
        <v>16</v>
      </c>
      <c r="D5" s="12">
        <v>47083455</v>
      </c>
      <c r="E5" s="12">
        <v>47083455</v>
      </c>
      <c r="F5" s="13">
        <v>11459868.029999999</v>
      </c>
      <c r="G5" s="10">
        <f t="shared" si="0"/>
        <v>0.24339479823645055</v>
      </c>
    </row>
    <row r="6" spans="1:7" ht="26.25" x14ac:dyDescent="0.25">
      <c r="A6" s="6" t="s">
        <v>4</v>
      </c>
      <c r="B6" s="11" t="s">
        <v>17</v>
      </c>
      <c r="C6" s="14" t="s">
        <v>18</v>
      </c>
      <c r="D6" s="12">
        <v>5700000</v>
      </c>
      <c r="E6" s="12">
        <v>5700000</v>
      </c>
      <c r="F6" s="13">
        <v>0</v>
      </c>
      <c r="G6" s="10">
        <f t="shared" si="0"/>
        <v>0</v>
      </c>
    </row>
    <row r="7" spans="1:7" x14ac:dyDescent="0.25">
      <c r="A7" s="6" t="s">
        <v>4</v>
      </c>
      <c r="B7" s="11" t="s">
        <v>19</v>
      </c>
      <c r="C7" s="11" t="s">
        <v>20</v>
      </c>
      <c r="D7" s="12">
        <v>92135859</v>
      </c>
      <c r="E7" s="12">
        <v>92135859</v>
      </c>
      <c r="F7" s="13">
        <v>36021674.920000002</v>
      </c>
      <c r="G7" s="10">
        <f t="shared" si="0"/>
        <v>0.39096259926333354</v>
      </c>
    </row>
    <row r="8" spans="1:7" ht="26.25" x14ac:dyDescent="0.25">
      <c r="A8" s="6" t="s">
        <v>4</v>
      </c>
      <c r="B8" s="11" t="s">
        <v>21</v>
      </c>
      <c r="C8" s="14" t="s">
        <v>22</v>
      </c>
      <c r="D8" s="12">
        <v>30000</v>
      </c>
      <c r="E8" s="12">
        <v>30000</v>
      </c>
      <c r="F8" s="13">
        <v>16507.2</v>
      </c>
      <c r="G8" s="10">
        <f t="shared" si="0"/>
        <v>0.55024000000000006</v>
      </c>
    </row>
    <row r="9" spans="1:7" x14ac:dyDescent="0.25">
      <c r="A9" s="6" t="s">
        <v>4</v>
      </c>
      <c r="B9" s="11" t="s">
        <v>23</v>
      </c>
      <c r="C9" s="11" t="s">
        <v>24</v>
      </c>
      <c r="D9" s="12">
        <v>450000</v>
      </c>
      <c r="E9" s="12">
        <v>450000</v>
      </c>
      <c r="F9" s="13">
        <v>359459</v>
      </c>
      <c r="G9" s="10">
        <f t="shared" si="0"/>
        <v>0.79879777777777783</v>
      </c>
    </row>
    <row r="10" spans="1:7" x14ac:dyDescent="0.25">
      <c r="A10" s="6" t="s">
        <v>4</v>
      </c>
      <c r="B10" s="11" t="s">
        <v>25</v>
      </c>
      <c r="C10" s="11" t="s">
        <v>26</v>
      </c>
      <c r="D10" s="12">
        <v>30000</v>
      </c>
      <c r="E10" s="12">
        <v>30000</v>
      </c>
      <c r="F10" s="13">
        <v>7192</v>
      </c>
      <c r="G10" s="10">
        <f t="shared" si="0"/>
        <v>0.23973333333333333</v>
      </c>
    </row>
    <row r="11" spans="1:7" x14ac:dyDescent="0.25">
      <c r="A11" s="6" t="s">
        <v>4</v>
      </c>
      <c r="B11" s="11" t="s">
        <v>27</v>
      </c>
      <c r="C11" s="11" t="s">
        <v>28</v>
      </c>
      <c r="D11" s="12">
        <v>300000</v>
      </c>
      <c r="E11" s="12">
        <v>300000</v>
      </c>
      <c r="F11" s="13">
        <v>779608.5</v>
      </c>
      <c r="G11" s="10">
        <f t="shared" si="0"/>
        <v>2.5986950000000002</v>
      </c>
    </row>
    <row r="12" spans="1:7" ht="26.25" x14ac:dyDescent="0.25">
      <c r="A12" s="6" t="s">
        <v>4</v>
      </c>
      <c r="B12" s="11" t="s">
        <v>29</v>
      </c>
      <c r="C12" s="14" t="s">
        <v>30</v>
      </c>
      <c r="D12" s="12">
        <v>6300000</v>
      </c>
      <c r="E12" s="12">
        <v>6300000</v>
      </c>
      <c r="F12" s="13">
        <v>4934706.28</v>
      </c>
      <c r="G12" s="10">
        <f t="shared" si="0"/>
        <v>0.78328671111111114</v>
      </c>
    </row>
    <row r="13" spans="1:7" x14ac:dyDescent="0.25">
      <c r="A13" s="6" t="s">
        <v>4</v>
      </c>
      <c r="B13" s="11" t="s">
        <v>31</v>
      </c>
      <c r="C13" s="11" t="s">
        <v>32</v>
      </c>
      <c r="D13" s="12">
        <v>270000</v>
      </c>
      <c r="E13" s="12">
        <v>270000</v>
      </c>
      <c r="F13" s="13">
        <v>198860</v>
      </c>
      <c r="G13" s="10">
        <f t="shared" si="0"/>
        <v>0.73651851851851857</v>
      </c>
    </row>
    <row r="14" spans="1:7" x14ac:dyDescent="0.25">
      <c r="A14" s="6" t="s">
        <v>4</v>
      </c>
      <c r="B14" s="11" t="s">
        <v>33</v>
      </c>
      <c r="C14" s="11" t="s">
        <v>34</v>
      </c>
      <c r="D14" s="12">
        <v>550000</v>
      </c>
      <c r="E14" s="12">
        <v>550000</v>
      </c>
      <c r="F14" s="13">
        <v>866264.59</v>
      </c>
      <c r="G14" s="10">
        <f t="shared" si="0"/>
        <v>1.5750265272727273</v>
      </c>
    </row>
    <row r="15" spans="1:7" x14ac:dyDescent="0.25">
      <c r="A15" s="6" t="s">
        <v>4</v>
      </c>
      <c r="B15" s="11" t="s">
        <v>35</v>
      </c>
      <c r="C15" s="11" t="s">
        <v>36</v>
      </c>
      <c r="D15" s="12">
        <v>5600000</v>
      </c>
      <c r="E15" s="12">
        <v>5600000</v>
      </c>
      <c r="F15" s="13">
        <v>19720.41</v>
      </c>
      <c r="G15" s="10">
        <f t="shared" si="0"/>
        <v>3.5215017857142855E-3</v>
      </c>
    </row>
    <row r="16" spans="1:7" x14ac:dyDescent="0.25">
      <c r="A16" s="6" t="s">
        <v>4</v>
      </c>
      <c r="B16" s="11" t="s">
        <v>81</v>
      </c>
      <c r="C16" s="11" t="s">
        <v>82</v>
      </c>
      <c r="D16" s="12">
        <v>0</v>
      </c>
      <c r="E16" s="12">
        <v>244000</v>
      </c>
      <c r="F16" s="13">
        <v>244000</v>
      </c>
      <c r="G16" s="10">
        <f t="shared" si="0"/>
        <v>1</v>
      </c>
    </row>
    <row r="17" spans="1:7" x14ac:dyDescent="0.25">
      <c r="A17" s="6" t="s">
        <v>4</v>
      </c>
      <c r="B17" s="11" t="s">
        <v>83</v>
      </c>
      <c r="C17" s="11" t="s">
        <v>84</v>
      </c>
      <c r="D17" s="12">
        <v>8012200</v>
      </c>
      <c r="E17" s="12">
        <v>8341500</v>
      </c>
      <c r="F17" s="13">
        <v>3475625</v>
      </c>
      <c r="G17" s="10">
        <f t="shared" si="0"/>
        <v>0.41666666666666669</v>
      </c>
    </row>
    <row r="18" spans="1:7" x14ac:dyDescent="0.25">
      <c r="A18" s="1" t="s">
        <v>4</v>
      </c>
      <c r="B18" s="11" t="s">
        <v>85</v>
      </c>
      <c r="C18" s="14" t="s">
        <v>86</v>
      </c>
      <c r="D18" s="12">
        <v>2434000</v>
      </c>
      <c r="E18" s="12">
        <v>2434000</v>
      </c>
      <c r="F18" s="13">
        <v>42500</v>
      </c>
      <c r="G18" s="10">
        <f t="shared" si="0"/>
        <v>1.7460969597370583E-2</v>
      </c>
    </row>
    <row r="19" spans="1:7" x14ac:dyDescent="0.25">
      <c r="A19" s="1" t="s">
        <v>4</v>
      </c>
      <c r="B19" s="11" t="s">
        <v>87</v>
      </c>
      <c r="C19" s="11" t="s">
        <v>88</v>
      </c>
      <c r="D19" s="12">
        <v>0</v>
      </c>
      <c r="E19" s="12">
        <v>177909</v>
      </c>
      <c r="F19" s="13">
        <v>786369</v>
      </c>
      <c r="G19" s="10">
        <f t="shared" si="0"/>
        <v>4.4200630659494458</v>
      </c>
    </row>
    <row r="20" spans="1:7" x14ac:dyDescent="0.25">
      <c r="A20" s="1" t="s">
        <v>4</v>
      </c>
      <c r="B20" s="11" t="s">
        <v>89</v>
      </c>
      <c r="C20" s="14" t="s">
        <v>90</v>
      </c>
      <c r="D20" s="12">
        <v>6761790.3899999997</v>
      </c>
      <c r="E20" s="12">
        <v>6761790.3899999997</v>
      </c>
      <c r="F20" s="13">
        <v>0</v>
      </c>
      <c r="G20" s="10">
        <f t="shared" si="0"/>
        <v>0</v>
      </c>
    </row>
    <row r="21" spans="1:7" x14ac:dyDescent="0.25">
      <c r="A21" s="15" t="s">
        <v>5</v>
      </c>
      <c r="B21" s="16" t="s">
        <v>4</v>
      </c>
      <c r="C21" s="17" t="s">
        <v>6</v>
      </c>
      <c r="D21" s="18">
        <v>25000</v>
      </c>
      <c r="E21" s="19">
        <v>25000</v>
      </c>
      <c r="F21" s="18">
        <v>14903</v>
      </c>
      <c r="G21" s="20">
        <f>F21/E21</f>
        <v>0.59611999999999998</v>
      </c>
    </row>
    <row r="22" spans="1:7" x14ac:dyDescent="0.25">
      <c r="A22" s="6"/>
      <c r="B22" s="21" t="s">
        <v>7</v>
      </c>
      <c r="C22" s="22" t="s">
        <v>8</v>
      </c>
      <c r="D22" s="23">
        <v>25000</v>
      </c>
      <c r="E22" s="24">
        <v>25000</v>
      </c>
      <c r="F22" s="25">
        <v>14903</v>
      </c>
      <c r="G22" s="10">
        <f>F22/E22</f>
        <v>0.59611999999999998</v>
      </c>
    </row>
    <row r="23" spans="1:7" x14ac:dyDescent="0.25">
      <c r="A23" s="26" t="s">
        <v>37</v>
      </c>
      <c r="B23" s="16" t="s">
        <v>4</v>
      </c>
      <c r="C23" s="17" t="s">
        <v>38</v>
      </c>
      <c r="D23" s="18">
        <v>4970680</v>
      </c>
      <c r="E23" s="19">
        <v>4970680</v>
      </c>
      <c r="F23" s="18">
        <v>1656891.72</v>
      </c>
      <c r="G23" s="20">
        <f>F23/E23</f>
        <v>0.33333300876338851</v>
      </c>
    </row>
    <row r="24" spans="1:7" x14ac:dyDescent="0.25">
      <c r="A24" s="6"/>
      <c r="B24" s="21" t="s">
        <v>39</v>
      </c>
      <c r="C24" s="22" t="s">
        <v>40</v>
      </c>
      <c r="D24" s="23">
        <v>4970680</v>
      </c>
      <c r="E24" s="24">
        <v>4970680</v>
      </c>
      <c r="F24" s="25">
        <v>1656891.72</v>
      </c>
      <c r="G24" s="10">
        <f>F24/E24</f>
        <v>0.33333300876338851</v>
      </c>
    </row>
    <row r="25" spans="1:7" x14ac:dyDescent="0.25">
      <c r="A25" s="15" t="s">
        <v>41</v>
      </c>
      <c r="B25" s="16" t="s">
        <v>4</v>
      </c>
      <c r="C25" s="17" t="s">
        <v>42</v>
      </c>
      <c r="D25" s="18">
        <v>9318210</v>
      </c>
      <c r="E25" s="19">
        <v>9318210</v>
      </c>
      <c r="F25" s="18">
        <v>2864070</v>
      </c>
      <c r="G25" s="20">
        <f>F25/E25</f>
        <v>0.30736268017140633</v>
      </c>
    </row>
    <row r="26" spans="1:7" x14ac:dyDescent="0.25">
      <c r="A26" s="6"/>
      <c r="B26" s="21" t="s">
        <v>39</v>
      </c>
      <c r="C26" s="22" t="s">
        <v>40</v>
      </c>
      <c r="D26" s="23">
        <v>8592210</v>
      </c>
      <c r="E26" s="24">
        <v>8592210</v>
      </c>
      <c r="F26" s="25">
        <v>2864070</v>
      </c>
      <c r="G26" s="10">
        <f>F26/E26</f>
        <v>0.33333333333333331</v>
      </c>
    </row>
    <row r="27" spans="1:7" x14ac:dyDescent="0.25">
      <c r="A27" s="6"/>
      <c r="B27" s="21" t="s">
        <v>41</v>
      </c>
      <c r="C27" s="22" t="s">
        <v>43</v>
      </c>
      <c r="D27" s="23">
        <v>726000</v>
      </c>
      <c r="E27" s="24">
        <v>726000</v>
      </c>
      <c r="F27" s="25">
        <v>0</v>
      </c>
      <c r="G27" s="10">
        <f>F27/E27</f>
        <v>0</v>
      </c>
    </row>
    <row r="28" spans="1:7" x14ac:dyDescent="0.25">
      <c r="A28" s="26" t="s">
        <v>44</v>
      </c>
      <c r="B28" s="16" t="s">
        <v>4</v>
      </c>
      <c r="C28" s="17" t="s">
        <v>45</v>
      </c>
      <c r="D28" s="18">
        <v>1009140</v>
      </c>
      <c r="E28" s="19">
        <v>1009140</v>
      </c>
      <c r="F28" s="18">
        <v>336380</v>
      </c>
      <c r="G28" s="20">
        <f>F28/E28</f>
        <v>0.33333333333333331</v>
      </c>
    </row>
    <row r="29" spans="1:7" x14ac:dyDescent="0.25">
      <c r="A29" s="6"/>
      <c r="B29" s="21" t="s">
        <v>39</v>
      </c>
      <c r="C29" s="22" t="s">
        <v>40</v>
      </c>
      <c r="D29" s="23">
        <v>1009140</v>
      </c>
      <c r="E29" s="24">
        <v>1009140</v>
      </c>
      <c r="F29" s="25">
        <v>336380</v>
      </c>
      <c r="G29" s="10">
        <f>F29/E29</f>
        <v>0.33333333333333331</v>
      </c>
    </row>
    <row r="30" spans="1:7" x14ac:dyDescent="0.25">
      <c r="A30" s="26" t="s">
        <v>46</v>
      </c>
      <c r="B30" s="16" t="s">
        <v>4</v>
      </c>
      <c r="C30" s="17" t="s">
        <v>47</v>
      </c>
      <c r="D30" s="18">
        <v>0</v>
      </c>
      <c r="E30" s="19">
        <v>0</v>
      </c>
      <c r="F30" s="18">
        <v>43457.45</v>
      </c>
      <c r="G30" s="20">
        <v>0</v>
      </c>
    </row>
    <row r="31" spans="1:7" x14ac:dyDescent="0.25">
      <c r="A31" s="6"/>
      <c r="B31" s="21" t="s">
        <v>48</v>
      </c>
      <c r="C31" s="22" t="s">
        <v>49</v>
      </c>
      <c r="D31" s="23">
        <v>0</v>
      </c>
      <c r="E31" s="24">
        <v>0</v>
      </c>
      <c r="F31" s="25">
        <v>43457.45</v>
      </c>
      <c r="G31" s="10">
        <v>0</v>
      </c>
    </row>
    <row r="32" spans="1:7" x14ac:dyDescent="0.25">
      <c r="A32" s="15" t="s">
        <v>50</v>
      </c>
      <c r="B32" s="16" t="s">
        <v>4</v>
      </c>
      <c r="C32" s="17" t="s">
        <v>51</v>
      </c>
      <c r="D32" s="18">
        <v>40000</v>
      </c>
      <c r="E32" s="19">
        <v>40000</v>
      </c>
      <c r="F32" s="18">
        <v>15958</v>
      </c>
      <c r="G32" s="20">
        <f>F32/E32</f>
        <v>0.39895000000000003</v>
      </c>
    </row>
    <row r="33" spans="1:7" x14ac:dyDescent="0.25">
      <c r="A33" s="6"/>
      <c r="B33" s="21" t="s">
        <v>7</v>
      </c>
      <c r="C33" s="22" t="s">
        <v>8</v>
      </c>
      <c r="D33" s="23">
        <v>25000</v>
      </c>
      <c r="E33" s="24">
        <v>25000</v>
      </c>
      <c r="F33" s="25">
        <v>7740</v>
      </c>
      <c r="G33" s="10">
        <f>F33/E33</f>
        <v>0.30959999999999999</v>
      </c>
    </row>
    <row r="34" spans="1:7" x14ac:dyDescent="0.25">
      <c r="A34" s="6"/>
      <c r="B34" s="21" t="s">
        <v>52</v>
      </c>
      <c r="C34" s="22" t="s">
        <v>53</v>
      </c>
      <c r="D34" s="23">
        <v>15000</v>
      </c>
      <c r="E34" s="24">
        <v>15000</v>
      </c>
      <c r="F34" s="25">
        <v>8218</v>
      </c>
      <c r="G34" s="10">
        <f>F34/E34</f>
        <v>0.54786666666666661</v>
      </c>
    </row>
    <row r="35" spans="1:7" x14ac:dyDescent="0.25">
      <c r="A35" s="26" t="s">
        <v>54</v>
      </c>
      <c r="B35" s="16" t="s">
        <v>4</v>
      </c>
      <c r="C35" s="17" t="s">
        <v>55</v>
      </c>
      <c r="D35" s="18">
        <v>80000</v>
      </c>
      <c r="E35" s="19">
        <v>80000</v>
      </c>
      <c r="F35" s="18">
        <v>10729</v>
      </c>
      <c r="G35" s="20">
        <f>F35/E35</f>
        <v>0.1341125</v>
      </c>
    </row>
    <row r="36" spans="1:7" x14ac:dyDescent="0.25">
      <c r="A36" s="6"/>
      <c r="B36" s="21" t="s">
        <v>7</v>
      </c>
      <c r="C36" s="22" t="s">
        <v>8</v>
      </c>
      <c r="D36" s="23">
        <v>70000</v>
      </c>
      <c r="E36" s="24">
        <v>70000</v>
      </c>
      <c r="F36" s="25">
        <v>9960</v>
      </c>
      <c r="G36" s="10">
        <f>F36/E36</f>
        <v>0.14228571428571429</v>
      </c>
    </row>
    <row r="37" spans="1:7" x14ac:dyDescent="0.25">
      <c r="A37" s="6"/>
      <c r="B37" s="21" t="s">
        <v>56</v>
      </c>
      <c r="C37" s="22" t="s">
        <v>57</v>
      </c>
      <c r="D37" s="23">
        <v>10000</v>
      </c>
      <c r="E37" s="24">
        <v>10000</v>
      </c>
      <c r="F37" s="25">
        <v>769</v>
      </c>
      <c r="G37" s="10">
        <f>F37/E37</f>
        <v>7.6899999999999996E-2</v>
      </c>
    </row>
    <row r="38" spans="1:7" x14ac:dyDescent="0.25">
      <c r="A38" s="26" t="s">
        <v>58</v>
      </c>
      <c r="B38" s="16" t="s">
        <v>4</v>
      </c>
      <c r="C38" s="17" t="s">
        <v>59</v>
      </c>
      <c r="D38" s="18">
        <v>240000</v>
      </c>
      <c r="E38" s="19">
        <v>240000</v>
      </c>
      <c r="F38" s="18">
        <v>108587.3</v>
      </c>
      <c r="G38" s="20">
        <f>F38/E38</f>
        <v>0.45244708333333333</v>
      </c>
    </row>
    <row r="39" spans="1:7" x14ac:dyDescent="0.25">
      <c r="A39" s="6"/>
      <c r="B39" s="21" t="s">
        <v>7</v>
      </c>
      <c r="C39" s="22" t="s">
        <v>8</v>
      </c>
      <c r="D39" s="23">
        <v>240000</v>
      </c>
      <c r="E39" s="24">
        <v>240000</v>
      </c>
      <c r="F39" s="25">
        <v>108587.3</v>
      </c>
      <c r="G39" s="10">
        <f>F39/E39</f>
        <v>0.45244708333333333</v>
      </c>
    </row>
    <row r="40" spans="1:7" x14ac:dyDescent="0.25">
      <c r="A40" s="26" t="s">
        <v>60</v>
      </c>
      <c r="B40" s="16" t="s">
        <v>4</v>
      </c>
      <c r="C40" s="17" t="s">
        <v>61</v>
      </c>
      <c r="D40" s="18">
        <v>0</v>
      </c>
      <c r="E40" s="19">
        <v>15000</v>
      </c>
      <c r="F40" s="18">
        <v>24000</v>
      </c>
      <c r="G40" s="20">
        <f>F40/E40</f>
        <v>1.6</v>
      </c>
    </row>
    <row r="41" spans="1:7" x14ac:dyDescent="0.25">
      <c r="A41" s="6"/>
      <c r="B41" s="21" t="s">
        <v>41</v>
      </c>
      <c r="C41" s="22" t="s">
        <v>43</v>
      </c>
      <c r="D41" s="23">
        <v>0</v>
      </c>
      <c r="E41" s="24">
        <v>15000</v>
      </c>
      <c r="F41" s="25">
        <v>15000</v>
      </c>
      <c r="G41" s="10">
        <f>F41/E41</f>
        <v>1</v>
      </c>
    </row>
    <row r="42" spans="1:7" x14ac:dyDescent="0.25">
      <c r="A42" s="6"/>
      <c r="B42" s="21" t="s">
        <v>48</v>
      </c>
      <c r="C42" s="22" t="s">
        <v>49</v>
      </c>
      <c r="D42" s="23">
        <v>0</v>
      </c>
      <c r="E42" s="24">
        <v>0</v>
      </c>
      <c r="F42" s="25">
        <v>9000</v>
      </c>
      <c r="G42" s="10">
        <v>0</v>
      </c>
    </row>
    <row r="43" spans="1:7" x14ac:dyDescent="0.25">
      <c r="A43" s="26" t="s">
        <v>62</v>
      </c>
      <c r="B43" s="16" t="s">
        <v>4</v>
      </c>
      <c r="C43" s="17" t="s">
        <v>63</v>
      </c>
      <c r="D43" s="18">
        <v>90000</v>
      </c>
      <c r="E43" s="19">
        <v>90000</v>
      </c>
      <c r="F43" s="18">
        <v>20000</v>
      </c>
      <c r="G43" s="20">
        <f>F43/E43</f>
        <v>0.22222222222222221</v>
      </c>
    </row>
    <row r="44" spans="1:7" x14ac:dyDescent="0.25">
      <c r="A44" s="6"/>
      <c r="B44" s="21" t="s">
        <v>7</v>
      </c>
      <c r="C44" s="22" t="s">
        <v>8</v>
      </c>
      <c r="D44" s="23">
        <v>90000</v>
      </c>
      <c r="E44" s="24">
        <v>90000</v>
      </c>
      <c r="F44" s="25">
        <v>0</v>
      </c>
      <c r="G44" s="10">
        <f>F44/E44</f>
        <v>0</v>
      </c>
    </row>
    <row r="45" spans="1:7" x14ac:dyDescent="0.25">
      <c r="A45" s="6"/>
      <c r="B45" s="21" t="s">
        <v>41</v>
      </c>
      <c r="C45" s="22" t="s">
        <v>43</v>
      </c>
      <c r="D45" s="23">
        <v>0</v>
      </c>
      <c r="E45" s="24">
        <v>0</v>
      </c>
      <c r="F45" s="25">
        <v>20000</v>
      </c>
      <c r="G45" s="10">
        <v>0</v>
      </c>
    </row>
    <row r="46" spans="1:7" x14ac:dyDescent="0.25">
      <c r="A46" s="26" t="s">
        <v>64</v>
      </c>
      <c r="B46" s="16" t="s">
        <v>4</v>
      </c>
      <c r="C46" s="17" t="s">
        <v>65</v>
      </c>
      <c r="D46" s="18">
        <v>4296902.5</v>
      </c>
      <c r="E46" s="19">
        <v>4296902.5</v>
      </c>
      <c r="F46" s="18">
        <v>2064104</v>
      </c>
      <c r="G46" s="20">
        <f>F46/E46</f>
        <v>0.48037022017604541</v>
      </c>
    </row>
    <row r="47" spans="1:7" x14ac:dyDescent="0.25">
      <c r="A47" s="6"/>
      <c r="B47" s="21" t="s">
        <v>39</v>
      </c>
      <c r="C47" s="22" t="s">
        <v>40</v>
      </c>
      <c r="D47" s="23">
        <v>4296902.5</v>
      </c>
      <c r="E47" s="24">
        <v>4296902.5</v>
      </c>
      <c r="F47" s="25">
        <v>2011561</v>
      </c>
      <c r="G47" s="10">
        <f>F47/E47</f>
        <v>0.46814210934504563</v>
      </c>
    </row>
    <row r="48" spans="1:7" x14ac:dyDescent="0.25">
      <c r="A48" s="6"/>
      <c r="B48" s="21" t="s">
        <v>48</v>
      </c>
      <c r="C48" s="22" t="s">
        <v>49</v>
      </c>
      <c r="D48" s="23">
        <v>0</v>
      </c>
      <c r="E48" s="24">
        <v>0</v>
      </c>
      <c r="F48" s="25">
        <v>52543</v>
      </c>
      <c r="G48" s="10">
        <v>0</v>
      </c>
    </row>
    <row r="49" spans="1:7" x14ac:dyDescent="0.25">
      <c r="A49" s="26" t="s">
        <v>66</v>
      </c>
      <c r="B49" s="16" t="s">
        <v>4</v>
      </c>
      <c r="C49" s="17" t="s">
        <v>67</v>
      </c>
      <c r="D49" s="18">
        <v>1650000</v>
      </c>
      <c r="E49" s="19">
        <v>1650000</v>
      </c>
      <c r="F49" s="18">
        <v>821779.21</v>
      </c>
      <c r="G49" s="20">
        <f>F49/E49</f>
        <v>0.49804800606060606</v>
      </c>
    </row>
    <row r="50" spans="1:7" x14ac:dyDescent="0.25">
      <c r="A50" s="6"/>
      <c r="B50" s="21" t="s">
        <v>39</v>
      </c>
      <c r="C50" s="22" t="s">
        <v>40</v>
      </c>
      <c r="D50" s="23">
        <v>1650000</v>
      </c>
      <c r="E50" s="24">
        <v>1650000</v>
      </c>
      <c r="F50" s="25">
        <v>676043</v>
      </c>
      <c r="G50" s="10">
        <f>F50/E50</f>
        <v>0.40972303030303031</v>
      </c>
    </row>
    <row r="51" spans="1:7" x14ac:dyDescent="0.25">
      <c r="A51" s="6"/>
      <c r="B51" s="21" t="s">
        <v>48</v>
      </c>
      <c r="C51" s="22" t="s">
        <v>49</v>
      </c>
      <c r="D51" s="23">
        <v>0</v>
      </c>
      <c r="E51" s="24">
        <v>0</v>
      </c>
      <c r="F51" s="25">
        <v>145736.21</v>
      </c>
      <c r="G51" s="10">
        <v>0</v>
      </c>
    </row>
    <row r="52" spans="1:7" x14ac:dyDescent="0.25">
      <c r="A52" s="26" t="s">
        <v>68</v>
      </c>
      <c r="B52" s="16" t="s">
        <v>4</v>
      </c>
      <c r="C52" s="17" t="s">
        <v>69</v>
      </c>
      <c r="D52" s="18">
        <v>65000</v>
      </c>
      <c r="E52" s="19">
        <v>65000</v>
      </c>
      <c r="F52" s="18">
        <v>50820</v>
      </c>
      <c r="G52" s="20">
        <f>F52/E52</f>
        <v>0.78184615384615386</v>
      </c>
    </row>
    <row r="53" spans="1:7" x14ac:dyDescent="0.25">
      <c r="A53" s="6"/>
      <c r="B53" s="21" t="s">
        <v>7</v>
      </c>
      <c r="C53" s="22" t="s">
        <v>8</v>
      </c>
      <c r="D53" s="23">
        <v>65000</v>
      </c>
      <c r="E53" s="24">
        <v>65000</v>
      </c>
      <c r="F53" s="25">
        <v>50820</v>
      </c>
      <c r="G53" s="10">
        <f>F53/E53</f>
        <v>0.78184615384615386</v>
      </c>
    </row>
    <row r="54" spans="1:7" x14ac:dyDescent="0.25">
      <c r="A54" s="26" t="s">
        <v>70</v>
      </c>
      <c r="B54" s="16" t="s">
        <v>4</v>
      </c>
      <c r="C54" s="17" t="s">
        <v>71</v>
      </c>
      <c r="D54" s="18">
        <v>319000</v>
      </c>
      <c r="E54" s="19">
        <v>319000</v>
      </c>
      <c r="F54" s="18">
        <v>230756</v>
      </c>
      <c r="G54" s="20">
        <f>F54/E54</f>
        <v>0.72337304075235109</v>
      </c>
    </row>
    <row r="55" spans="1:7" x14ac:dyDescent="0.25">
      <c r="A55" s="6"/>
      <c r="B55" s="21" t="s">
        <v>7</v>
      </c>
      <c r="C55" s="22" t="s">
        <v>8</v>
      </c>
      <c r="D55" s="23">
        <v>300000</v>
      </c>
      <c r="E55" s="24">
        <v>300000</v>
      </c>
      <c r="F55" s="25">
        <v>207600</v>
      </c>
      <c r="G55" s="10">
        <f>F55/E55</f>
        <v>0.69199999999999995</v>
      </c>
    </row>
    <row r="56" spans="1:7" x14ac:dyDescent="0.25">
      <c r="A56" s="6"/>
      <c r="B56" s="21" t="s">
        <v>39</v>
      </c>
      <c r="C56" s="22" t="s">
        <v>40</v>
      </c>
      <c r="D56" s="23">
        <v>19000</v>
      </c>
      <c r="E56" s="24">
        <v>19000</v>
      </c>
      <c r="F56" s="25">
        <v>0</v>
      </c>
      <c r="G56" s="10">
        <f t="shared" ref="G56:G57" si="1">F56/E56</f>
        <v>0</v>
      </c>
    </row>
    <row r="57" spans="1:7" x14ac:dyDescent="0.25">
      <c r="A57" s="6"/>
      <c r="B57" s="21" t="s">
        <v>48</v>
      </c>
      <c r="C57" s="22" t="s">
        <v>49</v>
      </c>
      <c r="D57" s="23">
        <v>0</v>
      </c>
      <c r="E57" s="24">
        <v>0</v>
      </c>
      <c r="F57" s="25">
        <v>23156</v>
      </c>
      <c r="G57" s="10">
        <v>0</v>
      </c>
    </row>
    <row r="58" spans="1:7" x14ac:dyDescent="0.25">
      <c r="A58" s="26" t="s">
        <v>72</v>
      </c>
      <c r="B58" s="16" t="s">
        <v>4</v>
      </c>
      <c r="C58" s="17" t="s">
        <v>73</v>
      </c>
      <c r="D58" s="18">
        <v>9972587</v>
      </c>
      <c r="E58" s="19">
        <v>13272587</v>
      </c>
      <c r="F58" s="18">
        <v>6041040.6900000004</v>
      </c>
      <c r="G58" s="20">
        <f>F58/E58</f>
        <v>0.45515171156911616</v>
      </c>
    </row>
    <row r="59" spans="1:7" x14ac:dyDescent="0.25">
      <c r="A59" s="6"/>
      <c r="B59" s="21" t="s">
        <v>52</v>
      </c>
      <c r="C59" s="22" t="s">
        <v>53</v>
      </c>
      <c r="D59" s="23">
        <v>150000</v>
      </c>
      <c r="E59" s="24">
        <v>150000</v>
      </c>
      <c r="F59" s="25">
        <v>0</v>
      </c>
      <c r="G59" s="10">
        <f>F59/E59</f>
        <v>0</v>
      </c>
    </row>
    <row r="60" spans="1:7" x14ac:dyDescent="0.25">
      <c r="A60" s="6"/>
      <c r="B60" s="21" t="s">
        <v>74</v>
      </c>
      <c r="C60" s="22" t="s">
        <v>75</v>
      </c>
      <c r="D60" s="23">
        <v>715000</v>
      </c>
      <c r="E60" s="24">
        <v>715000</v>
      </c>
      <c r="F60" s="25">
        <v>77592</v>
      </c>
      <c r="G60" s="10">
        <f t="shared" ref="G60:G63" si="2">F60/E60</f>
        <v>0.10852027972027972</v>
      </c>
    </row>
    <row r="61" spans="1:7" x14ac:dyDescent="0.25">
      <c r="A61" s="6"/>
      <c r="B61" s="21" t="s">
        <v>39</v>
      </c>
      <c r="C61" s="22" t="s">
        <v>40</v>
      </c>
      <c r="D61" s="23">
        <v>8107587</v>
      </c>
      <c r="E61" s="24">
        <v>8107587</v>
      </c>
      <c r="F61" s="25">
        <v>2020446.69</v>
      </c>
      <c r="G61" s="10">
        <f t="shared" si="2"/>
        <v>0.24920444146945323</v>
      </c>
    </row>
    <row r="62" spans="1:7" x14ac:dyDescent="0.25">
      <c r="A62" s="6"/>
      <c r="B62" s="21" t="s">
        <v>46</v>
      </c>
      <c r="C62" s="22" t="s">
        <v>76</v>
      </c>
      <c r="D62" s="23">
        <v>1000000</v>
      </c>
      <c r="E62" s="24">
        <v>1000000</v>
      </c>
      <c r="F62" s="25">
        <v>643002</v>
      </c>
      <c r="G62" s="10">
        <f t="shared" si="2"/>
        <v>0.64300199999999996</v>
      </c>
    </row>
    <row r="63" spans="1:7" x14ac:dyDescent="0.25">
      <c r="A63" s="6"/>
      <c r="B63" s="21" t="s">
        <v>77</v>
      </c>
      <c r="C63" s="22" t="s">
        <v>78</v>
      </c>
      <c r="D63" s="23">
        <v>0</v>
      </c>
      <c r="E63" s="24">
        <v>3300000</v>
      </c>
      <c r="F63" s="25">
        <v>3300000</v>
      </c>
      <c r="G63" s="10">
        <f t="shared" si="2"/>
        <v>1</v>
      </c>
    </row>
    <row r="64" spans="1:7" x14ac:dyDescent="0.25">
      <c r="A64" s="26" t="s">
        <v>79</v>
      </c>
      <c r="B64" s="16" t="s">
        <v>4</v>
      </c>
      <c r="C64" s="17" t="s">
        <v>80</v>
      </c>
      <c r="D64" s="18">
        <v>2145000</v>
      </c>
      <c r="E64" s="19">
        <v>2145000</v>
      </c>
      <c r="F64" s="18">
        <v>847173.11</v>
      </c>
      <c r="G64" s="20">
        <f>F64/E64</f>
        <v>0.39495249883449884</v>
      </c>
    </row>
    <row r="65" spans="1:7" x14ac:dyDescent="0.25">
      <c r="A65" s="6"/>
      <c r="B65" s="21" t="s">
        <v>7</v>
      </c>
      <c r="C65" s="22" t="s">
        <v>8</v>
      </c>
      <c r="D65" s="23">
        <v>2145000</v>
      </c>
      <c r="E65" s="24">
        <v>2145000</v>
      </c>
      <c r="F65" s="25">
        <v>847173.11</v>
      </c>
      <c r="G65" s="10">
        <f>F65/E65</f>
        <v>0.39495249883449884</v>
      </c>
    </row>
    <row r="66" spans="1:7" x14ac:dyDescent="0.25">
      <c r="A66" s="26" t="s">
        <v>91</v>
      </c>
      <c r="B66" s="16" t="s">
        <v>4</v>
      </c>
      <c r="C66" s="17" t="s">
        <v>92</v>
      </c>
      <c r="D66" s="18">
        <v>0</v>
      </c>
      <c r="E66" s="19">
        <v>0</v>
      </c>
      <c r="F66" s="18">
        <v>20000</v>
      </c>
      <c r="G66" s="20">
        <v>0</v>
      </c>
    </row>
    <row r="67" spans="1:7" x14ac:dyDescent="0.25">
      <c r="A67" s="6"/>
      <c r="B67" s="21" t="s">
        <v>41</v>
      </c>
      <c r="C67" s="22" t="s">
        <v>43</v>
      </c>
      <c r="D67" s="23">
        <v>0</v>
      </c>
      <c r="E67" s="24">
        <v>0</v>
      </c>
      <c r="F67" s="25">
        <v>20000</v>
      </c>
      <c r="G67" s="10">
        <v>0</v>
      </c>
    </row>
    <row r="68" spans="1:7" x14ac:dyDescent="0.25">
      <c r="A68" s="26" t="s">
        <v>93</v>
      </c>
      <c r="B68" s="16" t="s">
        <v>4</v>
      </c>
      <c r="C68" s="17" t="s">
        <v>94</v>
      </c>
      <c r="D68" s="18">
        <v>1190000</v>
      </c>
      <c r="E68" s="19">
        <v>1190000</v>
      </c>
      <c r="F68" s="18">
        <v>580587</v>
      </c>
      <c r="G68" s="20">
        <f>F68/E68</f>
        <v>0.48788823529411762</v>
      </c>
    </row>
    <row r="69" spans="1:7" x14ac:dyDescent="0.25">
      <c r="A69" s="6"/>
      <c r="B69" s="21" t="s">
        <v>7</v>
      </c>
      <c r="C69" s="22" t="s">
        <v>8</v>
      </c>
      <c r="D69" s="23">
        <v>250000</v>
      </c>
      <c r="E69" s="24">
        <v>250000</v>
      </c>
      <c r="F69" s="25">
        <v>113623</v>
      </c>
      <c r="G69" s="10">
        <f>F69/E69</f>
        <v>0.45449200000000001</v>
      </c>
    </row>
    <row r="70" spans="1:7" x14ac:dyDescent="0.25">
      <c r="A70" s="6"/>
      <c r="B70" s="21" t="s">
        <v>52</v>
      </c>
      <c r="C70" s="22" t="s">
        <v>53</v>
      </c>
      <c r="D70" s="23">
        <v>940000</v>
      </c>
      <c r="E70" s="24">
        <v>940000</v>
      </c>
      <c r="F70" s="25">
        <v>466964</v>
      </c>
      <c r="G70" s="10">
        <f>F70/E70</f>
        <v>0.49677021276595745</v>
      </c>
    </row>
    <row r="71" spans="1:7" x14ac:dyDescent="0.25">
      <c r="A71" s="26" t="s">
        <v>95</v>
      </c>
      <c r="B71" s="16" t="s">
        <v>4</v>
      </c>
      <c r="C71" s="17" t="s">
        <v>96</v>
      </c>
      <c r="D71" s="18">
        <v>100000</v>
      </c>
      <c r="E71" s="19">
        <v>100000</v>
      </c>
      <c r="F71" s="18">
        <v>30633</v>
      </c>
      <c r="G71" s="20">
        <f>F71/E71</f>
        <v>0.30632999999999999</v>
      </c>
    </row>
    <row r="72" spans="1:7" x14ac:dyDescent="0.25">
      <c r="A72" s="6"/>
      <c r="B72" s="21" t="s">
        <v>97</v>
      </c>
      <c r="C72" s="22" t="s">
        <v>98</v>
      </c>
      <c r="D72" s="23">
        <v>100000</v>
      </c>
      <c r="E72" s="24">
        <v>100000</v>
      </c>
      <c r="F72" s="25">
        <v>30633</v>
      </c>
      <c r="G72" s="10">
        <f>F72/E72</f>
        <v>0.30632999999999999</v>
      </c>
    </row>
    <row r="73" spans="1:7" x14ac:dyDescent="0.25">
      <c r="A73" s="26" t="s">
        <v>99</v>
      </c>
      <c r="B73" s="16" t="s">
        <v>4</v>
      </c>
      <c r="C73" s="17" t="s">
        <v>100</v>
      </c>
      <c r="D73" s="18">
        <v>85000</v>
      </c>
      <c r="E73" s="19">
        <v>165000</v>
      </c>
      <c r="F73" s="18">
        <v>32109.37</v>
      </c>
      <c r="G73" s="20">
        <f>F73/E73</f>
        <v>0.19460224242424243</v>
      </c>
    </row>
    <row r="74" spans="1:7" x14ac:dyDescent="0.25">
      <c r="A74" s="6"/>
      <c r="B74" s="21" t="s">
        <v>7</v>
      </c>
      <c r="C74" s="22" t="s">
        <v>8</v>
      </c>
      <c r="D74" s="23">
        <v>10000</v>
      </c>
      <c r="E74" s="24">
        <v>10000</v>
      </c>
      <c r="F74" s="25">
        <v>1092</v>
      </c>
      <c r="G74" s="10">
        <f>F74/E74</f>
        <v>0.10920000000000001</v>
      </c>
    </row>
    <row r="75" spans="1:7" x14ac:dyDescent="0.25">
      <c r="A75" s="6"/>
      <c r="B75" s="21" t="s">
        <v>56</v>
      </c>
      <c r="C75" s="22" t="s">
        <v>57</v>
      </c>
      <c r="D75" s="23">
        <v>10000</v>
      </c>
      <c r="E75" s="24">
        <v>10000</v>
      </c>
      <c r="F75" s="25">
        <v>2017.37</v>
      </c>
      <c r="G75" s="10">
        <f t="shared" ref="G75:G79" si="3">F75/E75</f>
        <v>0.201737</v>
      </c>
    </row>
    <row r="76" spans="1:7" x14ac:dyDescent="0.25">
      <c r="A76" s="6"/>
      <c r="B76" s="21" t="s">
        <v>101</v>
      </c>
      <c r="C76" s="22" t="s">
        <v>102</v>
      </c>
      <c r="D76" s="23">
        <v>10000</v>
      </c>
      <c r="E76" s="24">
        <v>10000</v>
      </c>
      <c r="F76" s="25">
        <v>0</v>
      </c>
      <c r="G76" s="10">
        <f t="shared" si="3"/>
        <v>0</v>
      </c>
    </row>
    <row r="77" spans="1:7" x14ac:dyDescent="0.25">
      <c r="A77" s="6"/>
      <c r="B77" s="21" t="s">
        <v>97</v>
      </c>
      <c r="C77" s="22" t="s">
        <v>98</v>
      </c>
      <c r="D77" s="23">
        <v>20000</v>
      </c>
      <c r="E77" s="24">
        <v>20000</v>
      </c>
      <c r="F77" s="25">
        <v>7000</v>
      </c>
      <c r="G77" s="10">
        <f t="shared" si="3"/>
        <v>0.35</v>
      </c>
    </row>
    <row r="78" spans="1:7" x14ac:dyDescent="0.25">
      <c r="A78" s="6"/>
      <c r="B78" s="21" t="s">
        <v>41</v>
      </c>
      <c r="C78" s="22" t="s">
        <v>43</v>
      </c>
      <c r="D78" s="23">
        <v>0</v>
      </c>
      <c r="E78" s="24">
        <v>80000</v>
      </c>
      <c r="F78" s="25">
        <v>20000</v>
      </c>
      <c r="G78" s="10">
        <f t="shared" si="3"/>
        <v>0.25</v>
      </c>
    </row>
    <row r="79" spans="1:7" x14ac:dyDescent="0.25">
      <c r="A79" s="6"/>
      <c r="B79" s="21" t="s">
        <v>48</v>
      </c>
      <c r="C79" s="22" t="s">
        <v>49</v>
      </c>
      <c r="D79" s="23">
        <v>35000</v>
      </c>
      <c r="E79" s="24">
        <v>35000</v>
      </c>
      <c r="F79" s="25">
        <v>2000</v>
      </c>
      <c r="G79" s="10">
        <f t="shared" si="3"/>
        <v>5.7142857142857141E-2</v>
      </c>
    </row>
    <row r="80" spans="1:7" x14ac:dyDescent="0.25">
      <c r="A80" s="26" t="s">
        <v>103</v>
      </c>
      <c r="B80" s="16" t="s">
        <v>4</v>
      </c>
      <c r="C80" s="17" t="s">
        <v>104</v>
      </c>
      <c r="D80" s="18">
        <v>900000</v>
      </c>
      <c r="E80" s="19">
        <v>900000</v>
      </c>
      <c r="F80" s="18">
        <v>473374.16</v>
      </c>
      <c r="G80" s="20">
        <f>F80/E80</f>
        <v>0.52597128888888889</v>
      </c>
    </row>
    <row r="81" spans="1:7" x14ac:dyDescent="0.25">
      <c r="A81" s="6"/>
      <c r="B81" s="21" t="s">
        <v>105</v>
      </c>
      <c r="C81" s="22" t="s">
        <v>106</v>
      </c>
      <c r="D81" s="23">
        <v>900000</v>
      </c>
      <c r="E81" s="24">
        <v>900000</v>
      </c>
      <c r="F81" s="25">
        <v>473374.16</v>
      </c>
      <c r="G81" s="10">
        <f>F81/E81</f>
        <v>0.52597128888888889</v>
      </c>
    </row>
    <row r="82" spans="1:7" x14ac:dyDescent="0.25">
      <c r="A82" s="27" t="s">
        <v>267</v>
      </c>
      <c r="B82" s="27" t="s">
        <v>4</v>
      </c>
      <c r="C82" s="28" t="s">
        <v>4</v>
      </c>
      <c r="D82" s="29">
        <v>250853616.88999999</v>
      </c>
      <c r="E82" s="29">
        <v>254999825.88999999</v>
      </c>
      <c r="F82" s="29">
        <f>SUM(F2:F20)+F21+F23+F25+F28+F30+F32+F35+F38+F40+F43+F46+F49+F52+F54+F58+F64+F66+F68+F71+F73+F80</f>
        <v>90669522.25999999</v>
      </c>
      <c r="G82" s="30">
        <f>F82/E82</f>
        <v>0.35556699673635217</v>
      </c>
    </row>
    <row r="83" spans="1:7" x14ac:dyDescent="0.25">
      <c r="A83" s="33"/>
      <c r="B83" s="34">
        <v>8124</v>
      </c>
      <c r="C83" s="35" t="s">
        <v>268</v>
      </c>
      <c r="D83" s="36">
        <v>-14477002</v>
      </c>
      <c r="E83" s="36">
        <v>-20477002</v>
      </c>
      <c r="F83" s="36">
        <v>-12032084</v>
      </c>
      <c r="G83" s="37"/>
    </row>
    <row r="84" spans="1:7" x14ac:dyDescent="0.25">
      <c r="A84" s="33"/>
      <c r="B84" s="34">
        <v>8115</v>
      </c>
      <c r="C84" s="35" t="s">
        <v>269</v>
      </c>
      <c r="D84" s="36">
        <v>37500000</v>
      </c>
      <c r="E84" s="36">
        <v>44476155.770000003</v>
      </c>
      <c r="F84" s="36">
        <v>6154192.5499999998</v>
      </c>
      <c r="G84" s="37"/>
    </row>
    <row r="85" spans="1:7" ht="15.75" thickBot="1" x14ac:dyDescent="0.3">
      <c r="A85" s="38" t="s">
        <v>270</v>
      </c>
      <c r="B85" s="39"/>
      <c r="C85" s="40"/>
      <c r="D85" s="41">
        <f>D82+'[1]II. Rozpočtové výdaje'!D280+D83+D84</f>
        <v>273876614.88999999</v>
      </c>
      <c r="E85" s="41">
        <f>E82+'[1]II. Rozpočtové výdaje'!E280+E83+E84</f>
        <v>279198979.65999997</v>
      </c>
      <c r="F85" s="41">
        <f>F82+F83+F84</f>
        <v>84791630.809999987</v>
      </c>
      <c r="G85" s="42">
        <f>F85/E85</f>
        <v>0.30369606261905635</v>
      </c>
    </row>
    <row r="86" spans="1:7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2"/>
  <sheetViews>
    <sheetView topLeftCell="A256" workbookViewId="0">
      <selection activeCell="E268" sqref="E268"/>
    </sheetView>
  </sheetViews>
  <sheetFormatPr defaultRowHeight="15" x14ac:dyDescent="0.25"/>
  <cols>
    <col min="1" max="1" width="17.28515625" customWidth="1"/>
    <col min="2" max="2" width="17.140625" customWidth="1"/>
    <col min="3" max="3" width="63.85546875" customWidth="1"/>
    <col min="4" max="4" width="18.7109375" customWidth="1"/>
    <col min="5" max="5" width="21" customWidth="1"/>
    <col min="6" max="6" width="24.7109375" customWidth="1"/>
    <col min="9" max="9" width="15" customWidth="1"/>
  </cols>
  <sheetData>
    <row r="1" spans="1:7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265</v>
      </c>
      <c r="F1" s="4" t="s">
        <v>266</v>
      </c>
      <c r="G1" s="5" t="s">
        <v>264</v>
      </c>
    </row>
    <row r="2" spans="1:7" ht="15.75" thickTop="1" x14ac:dyDescent="0.25">
      <c r="A2" s="15" t="s">
        <v>97</v>
      </c>
      <c r="B2" s="16" t="s">
        <v>4</v>
      </c>
      <c r="C2" s="17" t="s">
        <v>107</v>
      </c>
      <c r="D2" s="18">
        <v>17915000</v>
      </c>
      <c r="E2" s="19">
        <v>19615022.710000001</v>
      </c>
      <c r="F2" s="18">
        <v>4677351.9800000004</v>
      </c>
      <c r="G2" s="20">
        <f>F2/E2</f>
        <v>0.23845763775819764</v>
      </c>
    </row>
    <row r="3" spans="1:7" x14ac:dyDescent="0.25">
      <c r="A3" s="6"/>
      <c r="B3" s="21" t="s">
        <v>108</v>
      </c>
      <c r="C3" s="22" t="s">
        <v>109</v>
      </c>
      <c r="D3" s="23">
        <v>10000</v>
      </c>
      <c r="E3" s="24">
        <v>10000</v>
      </c>
      <c r="F3" s="25">
        <v>1575</v>
      </c>
      <c r="G3" s="10">
        <f>F3/E3</f>
        <v>0.1575</v>
      </c>
    </row>
    <row r="4" spans="1:7" x14ac:dyDescent="0.25">
      <c r="A4" s="6"/>
      <c r="B4" s="21" t="s">
        <v>110</v>
      </c>
      <c r="C4" s="22" t="s">
        <v>111</v>
      </c>
      <c r="D4" s="23">
        <v>6585000</v>
      </c>
      <c r="E4" s="24">
        <v>8085000</v>
      </c>
      <c r="F4" s="25">
        <v>4245232.3099999996</v>
      </c>
      <c r="G4" s="10">
        <f t="shared" ref="G4:G5" si="0">F4/E4</f>
        <v>0.52507511564625842</v>
      </c>
    </row>
    <row r="5" spans="1:7" x14ac:dyDescent="0.25">
      <c r="A5" s="6"/>
      <c r="B5" s="21" t="s">
        <v>112</v>
      </c>
      <c r="C5" s="22" t="s">
        <v>113</v>
      </c>
      <c r="D5" s="23">
        <v>11320000</v>
      </c>
      <c r="E5" s="24">
        <v>11520022.710000001</v>
      </c>
      <c r="F5" s="25">
        <v>430544.67</v>
      </c>
      <c r="G5" s="10">
        <f t="shared" si="0"/>
        <v>3.7373595594239931E-2</v>
      </c>
    </row>
    <row r="6" spans="1:7" x14ac:dyDescent="0.25">
      <c r="A6" s="15" t="s">
        <v>114</v>
      </c>
      <c r="B6" s="16" t="s">
        <v>4</v>
      </c>
      <c r="C6" s="17" t="s">
        <v>115</v>
      </c>
      <c r="D6" s="18">
        <v>3720009</v>
      </c>
      <c r="E6" s="19">
        <v>3720009</v>
      </c>
      <c r="F6" s="18">
        <v>1752310</v>
      </c>
      <c r="G6" s="20">
        <f>F6/E6</f>
        <v>0.47104993563187614</v>
      </c>
    </row>
    <row r="7" spans="1:7" x14ac:dyDescent="0.25">
      <c r="A7" s="6"/>
      <c r="B7" s="21" t="s">
        <v>116</v>
      </c>
      <c r="C7" s="22" t="s">
        <v>117</v>
      </c>
      <c r="D7" s="23">
        <v>3670009</v>
      </c>
      <c r="E7" s="24">
        <v>3670009</v>
      </c>
      <c r="F7" s="25">
        <v>1752310</v>
      </c>
      <c r="G7" s="10">
        <f>F7/E7</f>
        <v>0.4774674939489249</v>
      </c>
    </row>
    <row r="8" spans="1:7" x14ac:dyDescent="0.25">
      <c r="A8" s="6"/>
      <c r="B8" s="21" t="s">
        <v>112</v>
      </c>
      <c r="C8" s="22" t="s">
        <v>113</v>
      </c>
      <c r="D8" s="23">
        <v>50000</v>
      </c>
      <c r="E8" s="24">
        <v>50000</v>
      </c>
      <c r="F8" s="25">
        <v>0</v>
      </c>
      <c r="G8" s="10">
        <f>F8/E8</f>
        <v>0</v>
      </c>
    </row>
    <row r="9" spans="1:7" x14ac:dyDescent="0.25">
      <c r="A9" s="15" t="s">
        <v>37</v>
      </c>
      <c r="B9" s="16" t="s">
        <v>4</v>
      </c>
      <c r="C9" s="17" t="s">
        <v>38</v>
      </c>
      <c r="D9" s="18">
        <v>6041300</v>
      </c>
      <c r="E9" s="19">
        <v>6041300</v>
      </c>
      <c r="F9" s="18">
        <v>1173911.1000000001</v>
      </c>
      <c r="G9" s="20">
        <f>F9/E9</f>
        <v>0.19431431976561336</v>
      </c>
    </row>
    <row r="10" spans="1:7" x14ac:dyDescent="0.25">
      <c r="A10" s="6"/>
      <c r="B10" s="21" t="s">
        <v>118</v>
      </c>
      <c r="C10" s="22" t="s">
        <v>119</v>
      </c>
      <c r="D10" s="23">
        <v>250000</v>
      </c>
      <c r="E10" s="24">
        <v>250000</v>
      </c>
      <c r="F10" s="25">
        <v>249397</v>
      </c>
      <c r="G10" s="10">
        <f>F10/E10</f>
        <v>0.99758800000000003</v>
      </c>
    </row>
    <row r="11" spans="1:7" x14ac:dyDescent="0.25">
      <c r="A11" s="6"/>
      <c r="B11" s="21" t="s">
        <v>110</v>
      </c>
      <c r="C11" s="22" t="s">
        <v>111</v>
      </c>
      <c r="D11" s="23">
        <v>641300</v>
      </c>
      <c r="E11" s="24">
        <v>641300</v>
      </c>
      <c r="F11" s="25">
        <v>489961</v>
      </c>
      <c r="G11" s="10">
        <f t="shared" ref="G11:G12" si="1">F11/E11</f>
        <v>0.76401216279432405</v>
      </c>
    </row>
    <row r="12" spans="1:7" x14ac:dyDescent="0.25">
      <c r="A12" s="6"/>
      <c r="B12" s="21" t="s">
        <v>112</v>
      </c>
      <c r="C12" s="22" t="s">
        <v>113</v>
      </c>
      <c r="D12" s="23">
        <v>5150000</v>
      </c>
      <c r="E12" s="24">
        <v>5150000</v>
      </c>
      <c r="F12" s="25">
        <v>434553.1</v>
      </c>
      <c r="G12" s="10">
        <f t="shared" si="1"/>
        <v>8.4379242718446601E-2</v>
      </c>
    </row>
    <row r="13" spans="1:7" x14ac:dyDescent="0.25">
      <c r="A13" s="15" t="s">
        <v>41</v>
      </c>
      <c r="B13" s="16" t="s">
        <v>4</v>
      </c>
      <c r="C13" s="17" t="s">
        <v>42</v>
      </c>
      <c r="D13" s="18">
        <v>12312950</v>
      </c>
      <c r="E13" s="19">
        <v>12312950</v>
      </c>
      <c r="F13" s="18">
        <v>1941357.8</v>
      </c>
      <c r="G13" s="20">
        <f>F13/E13</f>
        <v>0.1576679674651485</v>
      </c>
    </row>
    <row r="14" spans="1:7" x14ac:dyDescent="0.25">
      <c r="A14" s="6"/>
      <c r="B14" s="21" t="s">
        <v>120</v>
      </c>
      <c r="C14" s="22" t="s">
        <v>121</v>
      </c>
      <c r="D14" s="23">
        <v>0</v>
      </c>
      <c r="E14" s="24">
        <v>0</v>
      </c>
      <c r="F14" s="25">
        <v>56313.4</v>
      </c>
      <c r="G14" s="10">
        <v>0</v>
      </c>
    </row>
    <row r="15" spans="1:7" x14ac:dyDescent="0.25">
      <c r="A15" s="6"/>
      <c r="B15" s="21" t="s">
        <v>110</v>
      </c>
      <c r="C15" s="22" t="s">
        <v>111</v>
      </c>
      <c r="D15" s="23">
        <v>356950</v>
      </c>
      <c r="E15" s="24">
        <v>356950</v>
      </c>
      <c r="F15" s="25">
        <v>115000</v>
      </c>
      <c r="G15" s="10">
        <f>F15/E15</f>
        <v>0.32217397394593078</v>
      </c>
    </row>
    <row r="16" spans="1:7" x14ac:dyDescent="0.25">
      <c r="A16" s="6"/>
      <c r="B16" s="21" t="s">
        <v>122</v>
      </c>
      <c r="C16" s="22" t="s">
        <v>123</v>
      </c>
      <c r="D16" s="23">
        <v>250000</v>
      </c>
      <c r="E16" s="24">
        <v>250000</v>
      </c>
      <c r="F16" s="25">
        <v>105100</v>
      </c>
      <c r="G16" s="10">
        <f t="shared" ref="G16:G17" si="2">F16/E16</f>
        <v>0.4204</v>
      </c>
    </row>
    <row r="17" spans="1:7" x14ac:dyDescent="0.25">
      <c r="A17" s="6"/>
      <c r="B17" s="21" t="s">
        <v>112</v>
      </c>
      <c r="C17" s="22" t="s">
        <v>113</v>
      </c>
      <c r="D17" s="23">
        <v>11706000</v>
      </c>
      <c r="E17" s="24">
        <v>11706000</v>
      </c>
      <c r="F17" s="25">
        <v>1664944.4</v>
      </c>
      <c r="G17" s="10">
        <f t="shared" si="2"/>
        <v>0.14223000170852554</v>
      </c>
    </row>
    <row r="18" spans="1:7" x14ac:dyDescent="0.25">
      <c r="A18" s="15" t="s">
        <v>44</v>
      </c>
      <c r="B18" s="16" t="s">
        <v>4</v>
      </c>
      <c r="C18" s="17" t="s">
        <v>45</v>
      </c>
      <c r="D18" s="18">
        <v>3500000</v>
      </c>
      <c r="E18" s="19">
        <v>3500000</v>
      </c>
      <c r="F18" s="18">
        <v>43944</v>
      </c>
      <c r="G18" s="20">
        <f>F18/E18</f>
        <v>1.2555428571428572E-2</v>
      </c>
    </row>
    <row r="19" spans="1:7" x14ac:dyDescent="0.25">
      <c r="A19" s="6"/>
      <c r="B19" s="21" t="s">
        <v>120</v>
      </c>
      <c r="C19" s="22" t="s">
        <v>121</v>
      </c>
      <c r="D19" s="23">
        <v>1000000</v>
      </c>
      <c r="E19" s="24">
        <v>1000000</v>
      </c>
      <c r="F19" s="25">
        <v>43944</v>
      </c>
      <c r="G19" s="10">
        <f>F19/E19</f>
        <v>4.3943999999999997E-2</v>
      </c>
    </row>
    <row r="20" spans="1:7" x14ac:dyDescent="0.25">
      <c r="A20" s="6"/>
      <c r="B20" s="21" t="s">
        <v>112</v>
      </c>
      <c r="C20" s="22" t="s">
        <v>113</v>
      </c>
      <c r="D20" s="23">
        <v>2500000</v>
      </c>
      <c r="E20" s="24">
        <v>2500000</v>
      </c>
      <c r="F20" s="25">
        <v>0</v>
      </c>
      <c r="G20" s="10">
        <f>F20/E20</f>
        <v>0</v>
      </c>
    </row>
    <row r="21" spans="1:7" x14ac:dyDescent="0.25">
      <c r="A21" s="15" t="s">
        <v>46</v>
      </c>
      <c r="B21" s="16" t="s">
        <v>4</v>
      </c>
      <c r="C21" s="17" t="s">
        <v>47</v>
      </c>
      <c r="D21" s="18">
        <v>11888438</v>
      </c>
      <c r="E21" s="19">
        <v>12143047</v>
      </c>
      <c r="F21" s="18">
        <v>4828424</v>
      </c>
      <c r="G21" s="20">
        <f>F21/E21</f>
        <v>0.39762870060537525</v>
      </c>
    </row>
    <row r="22" spans="1:7" x14ac:dyDescent="0.25">
      <c r="A22" s="6"/>
      <c r="B22" s="21" t="s">
        <v>108</v>
      </c>
      <c r="C22" s="22" t="s">
        <v>109</v>
      </c>
      <c r="D22" s="23">
        <v>0</v>
      </c>
      <c r="E22" s="24">
        <v>0</v>
      </c>
      <c r="F22" s="25">
        <v>12800</v>
      </c>
      <c r="G22" s="10">
        <f>0</f>
        <v>0</v>
      </c>
    </row>
    <row r="23" spans="1:7" x14ac:dyDescent="0.25">
      <c r="A23" s="6"/>
      <c r="B23" s="21" t="s">
        <v>124</v>
      </c>
      <c r="C23" s="22" t="s">
        <v>125</v>
      </c>
      <c r="D23" s="23">
        <v>0</v>
      </c>
      <c r="E23" s="24">
        <v>0</v>
      </c>
      <c r="F23" s="25">
        <v>197828</v>
      </c>
      <c r="G23" s="10">
        <v>0</v>
      </c>
    </row>
    <row r="24" spans="1:7" x14ac:dyDescent="0.25">
      <c r="A24" s="6"/>
      <c r="B24" s="21" t="s">
        <v>120</v>
      </c>
      <c r="C24" s="22" t="s">
        <v>121</v>
      </c>
      <c r="D24" s="23">
        <v>0</v>
      </c>
      <c r="E24" s="24">
        <v>146000</v>
      </c>
      <c r="F24" s="25">
        <v>20000</v>
      </c>
      <c r="G24" s="10">
        <f>F24/E24</f>
        <v>0.13698630136986301</v>
      </c>
    </row>
    <row r="25" spans="1:7" x14ac:dyDescent="0.25">
      <c r="A25" s="6"/>
      <c r="B25" s="21" t="s">
        <v>126</v>
      </c>
      <c r="C25" s="22" t="s">
        <v>127</v>
      </c>
      <c r="D25" s="23">
        <v>9058438</v>
      </c>
      <c r="E25" s="24">
        <v>9058438</v>
      </c>
      <c r="F25" s="25">
        <v>4529219</v>
      </c>
      <c r="G25" s="10">
        <f t="shared" ref="G25:G27" si="3">F25/E25</f>
        <v>0.5</v>
      </c>
    </row>
    <row r="26" spans="1:7" x14ac:dyDescent="0.25">
      <c r="A26" s="6"/>
      <c r="B26" s="21" t="s">
        <v>128</v>
      </c>
      <c r="C26" s="22" t="s">
        <v>129</v>
      </c>
      <c r="D26" s="23">
        <v>0</v>
      </c>
      <c r="E26" s="24">
        <v>108609</v>
      </c>
      <c r="F26" s="25">
        <v>52577</v>
      </c>
      <c r="G26" s="10">
        <f t="shared" si="3"/>
        <v>0.48409431999189756</v>
      </c>
    </row>
    <row r="27" spans="1:7" x14ac:dyDescent="0.25">
      <c r="A27" s="6"/>
      <c r="B27" s="21" t="s">
        <v>112</v>
      </c>
      <c r="C27" s="22" t="s">
        <v>113</v>
      </c>
      <c r="D27" s="23">
        <v>2830000</v>
      </c>
      <c r="E27" s="24">
        <v>2830000</v>
      </c>
      <c r="F27" s="25">
        <v>16000</v>
      </c>
      <c r="G27" s="10">
        <f t="shared" si="3"/>
        <v>5.6537102473498231E-3</v>
      </c>
    </row>
    <row r="28" spans="1:7" x14ac:dyDescent="0.25">
      <c r="A28" s="15" t="s">
        <v>130</v>
      </c>
      <c r="B28" s="16" t="s">
        <v>4</v>
      </c>
      <c r="C28" s="17" t="s">
        <v>131</v>
      </c>
      <c r="D28" s="18">
        <v>44010957</v>
      </c>
      <c r="E28" s="19">
        <v>44045257</v>
      </c>
      <c r="F28" s="18">
        <v>16783874.5</v>
      </c>
      <c r="G28" s="20">
        <f>F28/E28</f>
        <v>0.38105974725042474</v>
      </c>
    </row>
    <row r="29" spans="1:7" x14ac:dyDescent="0.25">
      <c r="A29" s="6"/>
      <c r="B29" s="21" t="s">
        <v>132</v>
      </c>
      <c r="C29" s="22" t="s">
        <v>133</v>
      </c>
      <c r="D29" s="23">
        <v>0</v>
      </c>
      <c r="E29" s="24">
        <v>40000</v>
      </c>
      <c r="F29" s="25">
        <v>9240</v>
      </c>
      <c r="G29" s="10">
        <f>F29/E29</f>
        <v>0.23100000000000001</v>
      </c>
    </row>
    <row r="30" spans="1:7" x14ac:dyDescent="0.25">
      <c r="A30" s="6"/>
      <c r="B30" s="21" t="s">
        <v>120</v>
      </c>
      <c r="C30" s="22" t="s">
        <v>121</v>
      </c>
      <c r="D30" s="23">
        <v>115000</v>
      </c>
      <c r="E30" s="24">
        <v>140000</v>
      </c>
      <c r="F30" s="25">
        <v>56851</v>
      </c>
      <c r="G30" s="10">
        <f t="shared" ref="G30:G33" si="4">F30/E30</f>
        <v>0.40607857142857146</v>
      </c>
    </row>
    <row r="31" spans="1:7" x14ac:dyDescent="0.25">
      <c r="A31" s="6"/>
      <c r="B31" s="21" t="s">
        <v>126</v>
      </c>
      <c r="C31" s="22" t="s">
        <v>127</v>
      </c>
      <c r="D31" s="23">
        <v>33198957</v>
      </c>
      <c r="E31" s="24">
        <v>33198957</v>
      </c>
      <c r="F31" s="25">
        <v>16599478.5</v>
      </c>
      <c r="G31" s="10">
        <f t="shared" si="4"/>
        <v>0.5</v>
      </c>
    </row>
    <row r="32" spans="1:7" x14ac:dyDescent="0.25">
      <c r="A32" s="6"/>
      <c r="B32" s="21" t="s">
        <v>128</v>
      </c>
      <c r="C32" s="22" t="s">
        <v>129</v>
      </c>
      <c r="D32" s="23">
        <v>0</v>
      </c>
      <c r="E32" s="24">
        <v>69300</v>
      </c>
      <c r="F32" s="25">
        <v>69300</v>
      </c>
      <c r="G32" s="10">
        <f t="shared" si="4"/>
        <v>1</v>
      </c>
    </row>
    <row r="33" spans="1:7" x14ac:dyDescent="0.25">
      <c r="A33" s="6"/>
      <c r="B33" s="21" t="s">
        <v>112</v>
      </c>
      <c r="C33" s="22" t="s">
        <v>113</v>
      </c>
      <c r="D33" s="23">
        <v>10697000</v>
      </c>
      <c r="E33" s="24">
        <v>10597000</v>
      </c>
      <c r="F33" s="25">
        <v>49005</v>
      </c>
      <c r="G33" s="10">
        <f t="shared" si="4"/>
        <v>4.6244220062281781E-3</v>
      </c>
    </row>
    <row r="34" spans="1:7" x14ac:dyDescent="0.25">
      <c r="A34" s="15" t="s">
        <v>134</v>
      </c>
      <c r="B34" s="16" t="s">
        <v>4</v>
      </c>
      <c r="C34" s="17" t="s">
        <v>135</v>
      </c>
      <c r="D34" s="18">
        <v>931000</v>
      </c>
      <c r="E34" s="19">
        <v>937000</v>
      </c>
      <c r="F34" s="18">
        <v>465500</v>
      </c>
      <c r="G34" s="20">
        <f>F34/E34</f>
        <v>0.49679829242262541</v>
      </c>
    </row>
    <row r="35" spans="1:7" x14ac:dyDescent="0.25">
      <c r="B35" s="21" t="s">
        <v>120</v>
      </c>
      <c r="C35" s="22" t="s">
        <v>121</v>
      </c>
      <c r="D35" s="23">
        <v>0</v>
      </c>
      <c r="E35" s="24">
        <v>6000</v>
      </c>
      <c r="F35" s="25">
        <v>0</v>
      </c>
      <c r="G35" s="10">
        <f>F35/E35</f>
        <v>0</v>
      </c>
    </row>
    <row r="36" spans="1:7" x14ac:dyDescent="0.25">
      <c r="B36" s="21" t="s">
        <v>126</v>
      </c>
      <c r="C36" s="22" t="s">
        <v>127</v>
      </c>
      <c r="D36" s="23">
        <v>931000</v>
      </c>
      <c r="E36" s="24">
        <v>931000</v>
      </c>
      <c r="F36" s="25">
        <v>465500</v>
      </c>
      <c r="G36" s="10">
        <f>F36/E36</f>
        <v>0.5</v>
      </c>
    </row>
    <row r="37" spans="1:7" x14ac:dyDescent="0.25">
      <c r="A37" s="15" t="s">
        <v>50</v>
      </c>
      <c r="B37" s="16" t="s">
        <v>4</v>
      </c>
      <c r="C37" s="17" t="s">
        <v>51</v>
      </c>
      <c r="D37" s="18">
        <v>3273860</v>
      </c>
      <c r="E37" s="19">
        <v>3273860</v>
      </c>
      <c r="F37" s="18">
        <v>1284937.8799999999</v>
      </c>
      <c r="G37" s="20">
        <f>F37/E37</f>
        <v>0.39248406468205721</v>
      </c>
    </row>
    <row r="38" spans="1:7" x14ac:dyDescent="0.25">
      <c r="A38" s="6"/>
      <c r="B38" s="21" t="s">
        <v>136</v>
      </c>
      <c r="C38" s="22" t="s">
        <v>137</v>
      </c>
      <c r="D38" s="23">
        <v>1520000</v>
      </c>
      <c r="E38" s="24">
        <v>1520000</v>
      </c>
      <c r="F38" s="25">
        <v>479101</v>
      </c>
      <c r="G38" s="10">
        <f>F38/E38</f>
        <v>0.31519802631578947</v>
      </c>
    </row>
    <row r="39" spans="1:7" x14ac:dyDescent="0.25">
      <c r="A39" s="6"/>
      <c r="B39" s="21" t="s">
        <v>132</v>
      </c>
      <c r="C39" s="22" t="s">
        <v>133</v>
      </c>
      <c r="D39" s="23">
        <v>80000</v>
      </c>
      <c r="E39" s="24">
        <v>80000</v>
      </c>
      <c r="F39" s="25">
        <v>14000</v>
      </c>
      <c r="G39" s="10">
        <f t="shared" ref="G39:G54" si="5">F39/E39</f>
        <v>0.17499999999999999</v>
      </c>
    </row>
    <row r="40" spans="1:7" x14ac:dyDescent="0.25">
      <c r="A40" s="6"/>
      <c r="B40" s="21" t="s">
        <v>138</v>
      </c>
      <c r="C40" s="22" t="s">
        <v>139</v>
      </c>
      <c r="D40" s="23">
        <v>376960</v>
      </c>
      <c r="E40" s="24">
        <v>376960</v>
      </c>
      <c r="F40" s="25">
        <v>115251</v>
      </c>
      <c r="G40" s="10">
        <f t="shared" si="5"/>
        <v>0.30573800933786077</v>
      </c>
    </row>
    <row r="41" spans="1:7" x14ac:dyDescent="0.25">
      <c r="A41" s="6"/>
      <c r="B41" s="21" t="s">
        <v>140</v>
      </c>
      <c r="C41" s="22" t="s">
        <v>141</v>
      </c>
      <c r="D41" s="23">
        <v>136800</v>
      </c>
      <c r="E41" s="24">
        <v>136800</v>
      </c>
      <c r="F41" s="25">
        <v>30900</v>
      </c>
      <c r="G41" s="10">
        <f t="shared" si="5"/>
        <v>0.22587719298245615</v>
      </c>
    </row>
    <row r="42" spans="1:7" x14ac:dyDescent="0.25">
      <c r="A42" s="6"/>
      <c r="B42" s="21" t="s">
        <v>142</v>
      </c>
      <c r="C42" s="22" t="s">
        <v>143</v>
      </c>
      <c r="D42" s="23">
        <v>2000</v>
      </c>
      <c r="E42" s="24">
        <v>2000</v>
      </c>
      <c r="F42" s="23">
        <v>0</v>
      </c>
      <c r="G42" s="10">
        <f t="shared" si="5"/>
        <v>0</v>
      </c>
    </row>
    <row r="43" spans="1:7" x14ac:dyDescent="0.25">
      <c r="A43" s="6"/>
      <c r="B43" s="21" t="s">
        <v>144</v>
      </c>
      <c r="C43" s="22" t="s">
        <v>145</v>
      </c>
      <c r="D43" s="23">
        <v>260000</v>
      </c>
      <c r="E43" s="24">
        <v>260000</v>
      </c>
      <c r="F43" s="25">
        <v>87623.56</v>
      </c>
      <c r="G43" s="10">
        <f t="shared" si="5"/>
        <v>0.33701369230769229</v>
      </c>
    </row>
    <row r="44" spans="1:7" x14ac:dyDescent="0.25">
      <c r="A44" s="6"/>
      <c r="B44" s="21" t="s">
        <v>146</v>
      </c>
      <c r="C44" s="22" t="s">
        <v>147</v>
      </c>
      <c r="D44" s="23">
        <v>120000</v>
      </c>
      <c r="E44" s="24">
        <v>120000</v>
      </c>
      <c r="F44" s="25">
        <v>71455.600000000006</v>
      </c>
      <c r="G44" s="10">
        <f t="shared" si="5"/>
        <v>0.59546333333333334</v>
      </c>
    </row>
    <row r="45" spans="1:7" x14ac:dyDescent="0.25">
      <c r="A45" s="6"/>
      <c r="B45" s="21" t="s">
        <v>118</v>
      </c>
      <c r="C45" s="22" t="s">
        <v>119</v>
      </c>
      <c r="D45" s="23">
        <v>75000</v>
      </c>
      <c r="E45" s="24">
        <v>75000</v>
      </c>
      <c r="F45" s="25">
        <v>39712.46</v>
      </c>
      <c r="G45" s="10">
        <f t="shared" si="5"/>
        <v>0.5294994666666667</v>
      </c>
    </row>
    <row r="46" spans="1:7" x14ac:dyDescent="0.25">
      <c r="A46" s="6"/>
      <c r="B46" s="21" t="s">
        <v>148</v>
      </c>
      <c r="C46" s="22" t="s">
        <v>149</v>
      </c>
      <c r="D46" s="23">
        <v>4000</v>
      </c>
      <c r="E46" s="24">
        <v>4000</v>
      </c>
      <c r="F46" s="25">
        <v>1800</v>
      </c>
      <c r="G46" s="10">
        <f t="shared" si="5"/>
        <v>0.45</v>
      </c>
    </row>
    <row r="47" spans="1:7" x14ac:dyDescent="0.25">
      <c r="A47" s="6"/>
      <c r="B47" s="21" t="s">
        <v>150</v>
      </c>
      <c r="C47" s="22" t="s">
        <v>151</v>
      </c>
      <c r="D47" s="23">
        <v>360000</v>
      </c>
      <c r="E47" s="24">
        <v>360000</v>
      </c>
      <c r="F47" s="23">
        <v>230659.19</v>
      </c>
      <c r="G47" s="10">
        <f t="shared" si="5"/>
        <v>0.64071997222222221</v>
      </c>
    </row>
    <row r="48" spans="1:7" x14ac:dyDescent="0.25">
      <c r="A48" s="6"/>
      <c r="B48" s="21" t="s">
        <v>108</v>
      </c>
      <c r="C48" s="22" t="s">
        <v>109</v>
      </c>
      <c r="D48" s="23">
        <v>90000</v>
      </c>
      <c r="E48" s="24">
        <v>90000</v>
      </c>
      <c r="F48" s="25">
        <v>33224</v>
      </c>
      <c r="G48" s="10">
        <f t="shared" si="5"/>
        <v>0.36915555555555557</v>
      </c>
    </row>
    <row r="49" spans="1:7" x14ac:dyDescent="0.25">
      <c r="A49" s="6"/>
      <c r="B49" s="21" t="s">
        <v>152</v>
      </c>
      <c r="C49" s="22" t="s">
        <v>153</v>
      </c>
      <c r="D49" s="23">
        <v>20000</v>
      </c>
      <c r="E49" s="24">
        <v>20000</v>
      </c>
      <c r="F49" s="25">
        <v>3941</v>
      </c>
      <c r="G49" s="10">
        <f t="shared" si="5"/>
        <v>0.19705</v>
      </c>
    </row>
    <row r="50" spans="1:7" x14ac:dyDescent="0.25">
      <c r="A50" s="6"/>
      <c r="B50" s="21" t="s">
        <v>154</v>
      </c>
      <c r="C50" s="22" t="s">
        <v>155</v>
      </c>
      <c r="D50" s="23">
        <v>41100</v>
      </c>
      <c r="E50" s="24">
        <v>41100</v>
      </c>
      <c r="F50" s="25">
        <v>12598</v>
      </c>
      <c r="G50" s="10">
        <f t="shared" si="5"/>
        <v>0.30652068126520682</v>
      </c>
    </row>
    <row r="51" spans="1:7" x14ac:dyDescent="0.25">
      <c r="A51" s="6"/>
      <c r="B51" s="21" t="s">
        <v>120</v>
      </c>
      <c r="C51" s="22" t="s">
        <v>121</v>
      </c>
      <c r="D51" s="23">
        <v>120000</v>
      </c>
      <c r="E51" s="24">
        <v>120000</v>
      </c>
      <c r="F51" s="25">
        <v>95697.53</v>
      </c>
      <c r="G51" s="10">
        <f t="shared" si="5"/>
        <v>0.79747941666666666</v>
      </c>
    </row>
    <row r="52" spans="1:7" x14ac:dyDescent="0.25">
      <c r="A52" s="6"/>
      <c r="B52" s="21" t="s">
        <v>110</v>
      </c>
      <c r="C52" s="22" t="s">
        <v>111</v>
      </c>
      <c r="D52" s="23">
        <v>50000</v>
      </c>
      <c r="E52" s="24">
        <v>50000</v>
      </c>
      <c r="F52" s="23">
        <v>0</v>
      </c>
      <c r="G52" s="10">
        <f t="shared" si="5"/>
        <v>0</v>
      </c>
    </row>
    <row r="53" spans="1:7" x14ac:dyDescent="0.25">
      <c r="A53" s="6"/>
      <c r="B53" s="21" t="s">
        <v>156</v>
      </c>
      <c r="C53" s="22" t="s">
        <v>157</v>
      </c>
      <c r="D53" s="23">
        <v>3000</v>
      </c>
      <c r="E53" s="24">
        <v>3000</v>
      </c>
      <c r="F53" s="25">
        <v>2408</v>
      </c>
      <c r="G53" s="10">
        <f t="shared" si="5"/>
        <v>0.80266666666666664</v>
      </c>
    </row>
    <row r="54" spans="1:7" x14ac:dyDescent="0.25">
      <c r="A54" s="6"/>
      <c r="B54" s="21" t="s">
        <v>158</v>
      </c>
      <c r="C54" s="22" t="s">
        <v>159</v>
      </c>
      <c r="D54" s="23">
        <v>15000</v>
      </c>
      <c r="E54" s="24">
        <v>15000</v>
      </c>
      <c r="F54" s="25">
        <v>4889.54</v>
      </c>
      <c r="G54" s="10">
        <f t="shared" si="5"/>
        <v>0.32596933333333333</v>
      </c>
    </row>
    <row r="55" spans="1:7" x14ac:dyDescent="0.25">
      <c r="A55" s="6"/>
      <c r="B55" s="21" t="s">
        <v>160</v>
      </c>
      <c r="C55" s="22" t="s">
        <v>161</v>
      </c>
      <c r="D55" s="23">
        <v>0</v>
      </c>
      <c r="E55" s="24">
        <v>0</v>
      </c>
      <c r="F55" s="25">
        <v>2000</v>
      </c>
      <c r="G55" s="10">
        <v>0</v>
      </c>
    </row>
    <row r="56" spans="1:7" x14ac:dyDescent="0.25">
      <c r="A56" s="6"/>
      <c r="B56" s="21" t="s">
        <v>162</v>
      </c>
      <c r="C56" s="22" t="s">
        <v>163</v>
      </c>
      <c r="D56" s="23">
        <v>0</v>
      </c>
      <c r="E56" s="24">
        <v>0</v>
      </c>
      <c r="F56" s="25">
        <v>59677</v>
      </c>
      <c r="G56" s="10">
        <v>0</v>
      </c>
    </row>
    <row r="57" spans="1:7" x14ac:dyDescent="0.25">
      <c r="A57" s="15" t="s">
        <v>164</v>
      </c>
      <c r="B57" s="16" t="s">
        <v>4</v>
      </c>
      <c r="C57" s="17" t="s">
        <v>165</v>
      </c>
      <c r="D57" s="18">
        <v>100280</v>
      </c>
      <c r="E57" s="19">
        <v>100280</v>
      </c>
      <c r="F57" s="18">
        <v>0</v>
      </c>
      <c r="G57" s="20">
        <f>F57/E57</f>
        <v>0</v>
      </c>
    </row>
    <row r="58" spans="1:7" x14ac:dyDescent="0.25">
      <c r="A58" s="6"/>
      <c r="B58" s="21" t="s">
        <v>132</v>
      </c>
      <c r="C58" s="22" t="s">
        <v>133</v>
      </c>
      <c r="D58" s="23">
        <v>60000</v>
      </c>
      <c r="E58" s="24">
        <v>60000</v>
      </c>
      <c r="F58" s="25">
        <v>0</v>
      </c>
      <c r="G58" s="10">
        <f>F58/E58</f>
        <v>0</v>
      </c>
    </row>
    <row r="59" spans="1:7" x14ac:dyDescent="0.25">
      <c r="A59" s="6"/>
      <c r="B59" s="21" t="s">
        <v>138</v>
      </c>
      <c r="C59" s="22" t="s">
        <v>139</v>
      </c>
      <c r="D59" s="23">
        <v>14880</v>
      </c>
      <c r="E59" s="24">
        <v>14880</v>
      </c>
      <c r="F59" s="25">
        <v>0</v>
      </c>
      <c r="G59" s="10">
        <f t="shared" ref="G59:G62" si="6">F59/E59</f>
        <v>0</v>
      </c>
    </row>
    <row r="60" spans="1:7" x14ac:dyDescent="0.25">
      <c r="A60" s="6"/>
      <c r="B60" s="21" t="s">
        <v>140</v>
      </c>
      <c r="C60" s="22" t="s">
        <v>141</v>
      </c>
      <c r="D60" s="23">
        <v>5400</v>
      </c>
      <c r="E60" s="24">
        <v>5400</v>
      </c>
      <c r="F60" s="25">
        <v>0</v>
      </c>
      <c r="G60" s="10">
        <f t="shared" si="6"/>
        <v>0</v>
      </c>
    </row>
    <row r="61" spans="1:7" x14ac:dyDescent="0.25">
      <c r="A61" s="6"/>
      <c r="B61" s="21" t="s">
        <v>118</v>
      </c>
      <c r="C61" s="22" t="s">
        <v>119</v>
      </c>
      <c r="D61" s="23">
        <v>10000</v>
      </c>
      <c r="E61" s="24">
        <v>10000</v>
      </c>
      <c r="F61" s="25">
        <v>0</v>
      </c>
      <c r="G61" s="10">
        <f t="shared" si="6"/>
        <v>0</v>
      </c>
    </row>
    <row r="62" spans="1:7" x14ac:dyDescent="0.25">
      <c r="A62" s="6"/>
      <c r="B62" s="21" t="s">
        <v>120</v>
      </c>
      <c r="C62" s="22" t="s">
        <v>121</v>
      </c>
      <c r="D62" s="23">
        <v>10000</v>
      </c>
      <c r="E62" s="24">
        <v>10000</v>
      </c>
      <c r="F62" s="25">
        <v>0</v>
      </c>
      <c r="G62" s="10">
        <f t="shared" si="6"/>
        <v>0</v>
      </c>
    </row>
    <row r="63" spans="1:7" x14ac:dyDescent="0.25">
      <c r="A63" s="15" t="s">
        <v>54</v>
      </c>
      <c r="B63" s="16" t="s">
        <v>4</v>
      </c>
      <c r="C63" s="17" t="s">
        <v>55</v>
      </c>
      <c r="D63" s="18">
        <v>300000</v>
      </c>
      <c r="E63" s="19">
        <v>300000</v>
      </c>
      <c r="F63" s="18">
        <v>51822</v>
      </c>
      <c r="G63" s="20">
        <f>F63/E63</f>
        <v>0.17274</v>
      </c>
    </row>
    <row r="64" spans="1:7" x14ac:dyDescent="0.25">
      <c r="A64" s="6"/>
      <c r="B64" s="21" t="s">
        <v>132</v>
      </c>
      <c r="C64" s="22" t="s">
        <v>133</v>
      </c>
      <c r="D64" s="23">
        <v>100000</v>
      </c>
      <c r="E64" s="24">
        <v>100000</v>
      </c>
      <c r="F64" s="25">
        <v>6790</v>
      </c>
      <c r="G64" s="10">
        <f>F64/E64</f>
        <v>6.7900000000000002E-2</v>
      </c>
    </row>
    <row r="65" spans="1:7" x14ac:dyDescent="0.25">
      <c r="A65" s="6"/>
      <c r="B65" s="21" t="s">
        <v>146</v>
      </c>
      <c r="C65" s="22" t="s">
        <v>147</v>
      </c>
      <c r="D65" s="23">
        <v>40000</v>
      </c>
      <c r="E65" s="24">
        <v>40000</v>
      </c>
      <c r="F65" s="25">
        <v>29756</v>
      </c>
      <c r="G65" s="10">
        <f t="shared" ref="G65:G68" si="7">F65/E65</f>
        <v>0.74390000000000001</v>
      </c>
    </row>
    <row r="66" spans="1:7" x14ac:dyDescent="0.25">
      <c r="A66" s="6"/>
      <c r="B66" s="21" t="s">
        <v>108</v>
      </c>
      <c r="C66" s="22" t="s">
        <v>109</v>
      </c>
      <c r="D66" s="23">
        <v>5000</v>
      </c>
      <c r="E66" s="24">
        <v>5000</v>
      </c>
      <c r="F66" s="25">
        <v>1164</v>
      </c>
      <c r="G66" s="10">
        <f t="shared" si="7"/>
        <v>0.23280000000000001</v>
      </c>
    </row>
    <row r="67" spans="1:7" x14ac:dyDescent="0.25">
      <c r="A67" s="6"/>
      <c r="B67" s="21" t="s">
        <v>120</v>
      </c>
      <c r="C67" s="22" t="s">
        <v>121</v>
      </c>
      <c r="D67" s="23">
        <v>15000</v>
      </c>
      <c r="E67" s="24">
        <v>15000</v>
      </c>
      <c r="F67" s="25">
        <v>14112</v>
      </c>
      <c r="G67" s="10">
        <f t="shared" si="7"/>
        <v>0.94079999999999997</v>
      </c>
    </row>
    <row r="68" spans="1:7" x14ac:dyDescent="0.25">
      <c r="A68" s="6"/>
      <c r="B68" s="21" t="s">
        <v>162</v>
      </c>
      <c r="C68" s="22" t="s">
        <v>163</v>
      </c>
      <c r="D68" s="23">
        <v>140000</v>
      </c>
      <c r="E68" s="24">
        <v>140000</v>
      </c>
      <c r="F68" s="25">
        <v>0</v>
      </c>
      <c r="G68" s="10">
        <f t="shared" si="7"/>
        <v>0</v>
      </c>
    </row>
    <row r="69" spans="1:7" x14ac:dyDescent="0.25">
      <c r="A69" s="15" t="s">
        <v>58</v>
      </c>
      <c r="B69" s="16" t="s">
        <v>4</v>
      </c>
      <c r="C69" s="17" t="s">
        <v>59</v>
      </c>
      <c r="D69" s="18">
        <v>879000</v>
      </c>
      <c r="E69" s="19">
        <v>879000</v>
      </c>
      <c r="F69" s="18">
        <v>342743</v>
      </c>
      <c r="G69" s="20">
        <f>F69/E69</f>
        <v>0.38992377701934017</v>
      </c>
    </row>
    <row r="70" spans="1:7" x14ac:dyDescent="0.25">
      <c r="A70" s="6"/>
      <c r="B70" s="21" t="s">
        <v>132</v>
      </c>
      <c r="C70" s="22" t="s">
        <v>133</v>
      </c>
      <c r="D70" s="23">
        <v>277000</v>
      </c>
      <c r="E70" s="24">
        <v>277000</v>
      </c>
      <c r="F70" s="25">
        <v>18800</v>
      </c>
      <c r="G70" s="10">
        <f>F70/E70</f>
        <v>6.7870036101083039E-2</v>
      </c>
    </row>
    <row r="71" spans="1:7" x14ac:dyDescent="0.25">
      <c r="A71" s="6"/>
      <c r="B71" s="21" t="s">
        <v>120</v>
      </c>
      <c r="C71" s="22" t="s">
        <v>121</v>
      </c>
      <c r="D71" s="23">
        <v>602000</v>
      </c>
      <c r="E71" s="24">
        <v>602000</v>
      </c>
      <c r="F71" s="25">
        <v>323943</v>
      </c>
      <c r="G71" s="10">
        <f>F71/E71</f>
        <v>0.53811129568106308</v>
      </c>
    </row>
    <row r="72" spans="1:7" x14ac:dyDescent="0.25">
      <c r="A72" s="15" t="s">
        <v>60</v>
      </c>
      <c r="B72" s="16" t="s">
        <v>4</v>
      </c>
      <c r="C72" s="17" t="s">
        <v>61</v>
      </c>
      <c r="D72" s="18">
        <v>2280000</v>
      </c>
      <c r="E72" s="19">
        <v>2295000</v>
      </c>
      <c r="F72" s="18">
        <v>1524250</v>
      </c>
      <c r="G72" s="20">
        <f>F72/E72</f>
        <v>0.66416122004357303</v>
      </c>
    </row>
    <row r="73" spans="1:7" x14ac:dyDescent="0.25">
      <c r="A73" s="6"/>
      <c r="B73" s="21" t="s">
        <v>166</v>
      </c>
      <c r="C73" s="22" t="s">
        <v>167</v>
      </c>
      <c r="D73" s="23">
        <v>2280000</v>
      </c>
      <c r="E73" s="24">
        <v>2295000</v>
      </c>
      <c r="F73" s="25">
        <v>1524250</v>
      </c>
      <c r="G73" s="10">
        <f>F73/E73</f>
        <v>0.66416122004357303</v>
      </c>
    </row>
    <row r="74" spans="1:7" x14ac:dyDescent="0.25">
      <c r="A74" s="15" t="s">
        <v>62</v>
      </c>
      <c r="B74" s="16" t="s">
        <v>4</v>
      </c>
      <c r="C74" s="17" t="s">
        <v>63</v>
      </c>
      <c r="D74" s="18">
        <v>1151000</v>
      </c>
      <c r="E74" s="19">
        <v>1156000</v>
      </c>
      <c r="F74" s="18">
        <v>227177</v>
      </c>
      <c r="G74" s="20">
        <f>F74/E74</f>
        <v>0.19651989619377164</v>
      </c>
    </row>
    <row r="75" spans="1:7" x14ac:dyDescent="0.25">
      <c r="A75" s="6"/>
      <c r="B75" s="21" t="s">
        <v>132</v>
      </c>
      <c r="C75" s="22" t="s">
        <v>133</v>
      </c>
      <c r="D75" s="23">
        <v>80000</v>
      </c>
      <c r="E75" s="24">
        <v>80000</v>
      </c>
      <c r="F75" s="25">
        <v>4635</v>
      </c>
      <c r="G75" s="10">
        <f>F75/E75</f>
        <v>5.7937500000000003E-2</v>
      </c>
    </row>
    <row r="76" spans="1:7" x14ac:dyDescent="0.25">
      <c r="A76" s="6"/>
      <c r="B76" s="21" t="s">
        <v>118</v>
      </c>
      <c r="C76" s="22" t="s">
        <v>119</v>
      </c>
      <c r="D76" s="23">
        <v>10000</v>
      </c>
      <c r="E76" s="24">
        <v>10000</v>
      </c>
      <c r="F76" s="25">
        <v>6009</v>
      </c>
      <c r="G76" s="10">
        <f t="shared" ref="G76:G82" si="8">F76/E76</f>
        <v>0.60089999999999999</v>
      </c>
    </row>
    <row r="77" spans="1:7" x14ac:dyDescent="0.25">
      <c r="A77" s="6"/>
      <c r="B77" s="21" t="s">
        <v>120</v>
      </c>
      <c r="C77" s="22" t="s">
        <v>121</v>
      </c>
      <c r="D77" s="23">
        <v>696000</v>
      </c>
      <c r="E77" s="24">
        <v>696000</v>
      </c>
      <c r="F77" s="25">
        <v>31363.8</v>
      </c>
      <c r="G77" s="10">
        <f t="shared" si="8"/>
        <v>4.5062931034482757E-2</v>
      </c>
    </row>
    <row r="78" spans="1:7" x14ac:dyDescent="0.25">
      <c r="A78" s="6"/>
      <c r="B78" s="21" t="s">
        <v>158</v>
      </c>
      <c r="C78" s="22" t="s">
        <v>159</v>
      </c>
      <c r="D78" s="23">
        <v>170000</v>
      </c>
      <c r="E78" s="24">
        <v>170000</v>
      </c>
      <c r="F78" s="25">
        <v>65882.2</v>
      </c>
      <c r="G78" s="10">
        <f t="shared" si="8"/>
        <v>0.38754235294117645</v>
      </c>
    </row>
    <row r="79" spans="1:7" x14ac:dyDescent="0.25">
      <c r="A79" s="6"/>
      <c r="B79" s="21" t="s">
        <v>168</v>
      </c>
      <c r="C79" s="22" t="s">
        <v>169</v>
      </c>
      <c r="D79" s="23">
        <v>120000</v>
      </c>
      <c r="E79" s="24">
        <v>120000</v>
      </c>
      <c r="F79" s="25">
        <v>17951</v>
      </c>
      <c r="G79" s="10">
        <f t="shared" si="8"/>
        <v>0.14959166666666668</v>
      </c>
    </row>
    <row r="80" spans="1:7" x14ac:dyDescent="0.25">
      <c r="A80" s="6"/>
      <c r="B80" s="43">
        <v>5222</v>
      </c>
      <c r="C80" s="22" t="s">
        <v>179</v>
      </c>
      <c r="D80" s="23">
        <v>0</v>
      </c>
      <c r="E80" s="24">
        <v>0</v>
      </c>
      <c r="F80" s="25">
        <v>45000</v>
      </c>
      <c r="G80" s="10">
        <v>0</v>
      </c>
    </row>
    <row r="81" spans="1:7" x14ac:dyDescent="0.25">
      <c r="A81" s="6"/>
      <c r="B81" s="21" t="s">
        <v>170</v>
      </c>
      <c r="C81" s="22" t="s">
        <v>171</v>
      </c>
      <c r="D81" s="23">
        <v>75000</v>
      </c>
      <c r="E81" s="24">
        <v>75000</v>
      </c>
      <c r="F81" s="25">
        <v>0</v>
      </c>
      <c r="G81" s="10">
        <f t="shared" si="8"/>
        <v>0</v>
      </c>
    </row>
    <row r="82" spans="1:7" x14ac:dyDescent="0.25">
      <c r="A82" s="44"/>
      <c r="B82" s="45" t="s">
        <v>172</v>
      </c>
      <c r="C82" s="46" t="s">
        <v>173</v>
      </c>
      <c r="D82" s="47">
        <v>0</v>
      </c>
      <c r="E82" s="48">
        <v>5000</v>
      </c>
      <c r="F82" s="49">
        <v>45000</v>
      </c>
      <c r="G82" s="10">
        <f t="shared" si="8"/>
        <v>9</v>
      </c>
    </row>
    <row r="83" spans="1:7" x14ac:dyDescent="0.25">
      <c r="A83" s="6"/>
      <c r="B83" s="21" t="s">
        <v>174</v>
      </c>
      <c r="C83" s="22" t="s">
        <v>175</v>
      </c>
      <c r="D83" s="23">
        <v>0</v>
      </c>
      <c r="E83" s="24">
        <v>0</v>
      </c>
      <c r="F83" s="25">
        <v>11336</v>
      </c>
      <c r="G83" s="10">
        <v>0</v>
      </c>
    </row>
    <row r="84" spans="1:7" x14ac:dyDescent="0.25">
      <c r="A84" s="15" t="s">
        <v>176</v>
      </c>
      <c r="B84" s="16" t="s">
        <v>4</v>
      </c>
      <c r="C84" s="17" t="s">
        <v>177</v>
      </c>
      <c r="D84" s="18">
        <v>1320000</v>
      </c>
      <c r="E84" s="19">
        <v>1320000</v>
      </c>
      <c r="F84" s="18">
        <v>1269500</v>
      </c>
      <c r="G84" s="20">
        <f>F84/E84</f>
        <v>0.96174242424242429</v>
      </c>
    </row>
    <row r="85" spans="1:7" x14ac:dyDescent="0.25">
      <c r="A85" s="6"/>
      <c r="B85" s="21" t="s">
        <v>178</v>
      </c>
      <c r="C85" s="22" t="s">
        <v>179</v>
      </c>
      <c r="D85" s="23">
        <v>1120000</v>
      </c>
      <c r="E85" s="24">
        <v>1120000</v>
      </c>
      <c r="F85" s="25">
        <v>1069500</v>
      </c>
      <c r="G85" s="10">
        <f>F85/E85</f>
        <v>0.95491071428571428</v>
      </c>
    </row>
    <row r="86" spans="1:7" x14ac:dyDescent="0.25">
      <c r="A86" s="6"/>
      <c r="B86" s="21" t="s">
        <v>180</v>
      </c>
      <c r="C86" s="22" t="s">
        <v>181</v>
      </c>
      <c r="D86" s="23">
        <v>200000</v>
      </c>
      <c r="E86" s="24">
        <v>200000</v>
      </c>
      <c r="F86" s="25">
        <v>200000</v>
      </c>
      <c r="G86" s="10">
        <f>F86/E86</f>
        <v>1</v>
      </c>
    </row>
    <row r="87" spans="1:7" x14ac:dyDescent="0.25">
      <c r="A87" s="15" t="s">
        <v>182</v>
      </c>
      <c r="B87" s="16" t="s">
        <v>4</v>
      </c>
      <c r="C87" s="17" t="s">
        <v>183</v>
      </c>
      <c r="D87" s="18">
        <v>3529960</v>
      </c>
      <c r="E87" s="19">
        <v>3529960</v>
      </c>
      <c r="F87" s="18">
        <v>559890.98</v>
      </c>
      <c r="G87" s="20">
        <f>F87/E87</f>
        <v>0.15861114006957586</v>
      </c>
    </row>
    <row r="88" spans="1:7" x14ac:dyDescent="0.25">
      <c r="A88" s="6"/>
      <c r="B88" s="21" t="s">
        <v>132</v>
      </c>
      <c r="C88" s="22" t="s">
        <v>133</v>
      </c>
      <c r="D88" s="23">
        <v>420000</v>
      </c>
      <c r="E88" s="24">
        <v>420000</v>
      </c>
      <c r="F88" s="25">
        <v>114598</v>
      </c>
      <c r="G88" s="10">
        <f>F88/E88</f>
        <v>0.27285238095238096</v>
      </c>
    </row>
    <row r="89" spans="1:7" x14ac:dyDescent="0.25">
      <c r="A89" s="6"/>
      <c r="B89" s="21" t="s">
        <v>138</v>
      </c>
      <c r="C89" s="22" t="s">
        <v>139</v>
      </c>
      <c r="D89" s="23">
        <v>104160</v>
      </c>
      <c r="E89" s="24">
        <v>104160</v>
      </c>
      <c r="F89" s="25">
        <v>26448</v>
      </c>
      <c r="G89" s="10">
        <f t="shared" ref="G89:G96" si="9">F89/E89</f>
        <v>0.25391705069124426</v>
      </c>
    </row>
    <row r="90" spans="1:7" x14ac:dyDescent="0.25">
      <c r="A90" s="6"/>
      <c r="B90" s="21" t="s">
        <v>140</v>
      </c>
      <c r="C90" s="22" t="s">
        <v>141</v>
      </c>
      <c r="D90" s="23">
        <v>37800</v>
      </c>
      <c r="E90" s="24">
        <v>37800</v>
      </c>
      <c r="F90" s="25">
        <v>9599</v>
      </c>
      <c r="G90" s="10">
        <f t="shared" si="9"/>
        <v>0.25394179894179897</v>
      </c>
    </row>
    <row r="91" spans="1:7" x14ac:dyDescent="0.25">
      <c r="A91" s="6"/>
      <c r="B91" s="21" t="s">
        <v>146</v>
      </c>
      <c r="C91" s="22" t="s">
        <v>147</v>
      </c>
      <c r="D91" s="23">
        <v>200000</v>
      </c>
      <c r="E91" s="24">
        <v>200000</v>
      </c>
      <c r="F91" s="25">
        <v>80428.399999999994</v>
      </c>
      <c r="G91" s="10">
        <f t="shared" si="9"/>
        <v>0.40214199999999994</v>
      </c>
    </row>
    <row r="92" spans="1:7" x14ac:dyDescent="0.25">
      <c r="A92" s="6"/>
      <c r="B92" s="21" t="s">
        <v>118</v>
      </c>
      <c r="C92" s="22" t="s">
        <v>119</v>
      </c>
      <c r="D92" s="23">
        <v>48000</v>
      </c>
      <c r="E92" s="24">
        <v>48000</v>
      </c>
      <c r="F92" s="25">
        <v>4405</v>
      </c>
      <c r="G92" s="10">
        <f t="shared" si="9"/>
        <v>9.1770833333333329E-2</v>
      </c>
    </row>
    <row r="93" spans="1:7" x14ac:dyDescent="0.25">
      <c r="A93" s="6"/>
      <c r="B93" s="21" t="s">
        <v>120</v>
      </c>
      <c r="C93" s="22" t="s">
        <v>121</v>
      </c>
      <c r="D93" s="23">
        <v>50000</v>
      </c>
      <c r="E93" s="24">
        <v>50000</v>
      </c>
      <c r="F93" s="25">
        <v>20102.580000000002</v>
      </c>
      <c r="G93" s="10">
        <f t="shared" si="9"/>
        <v>0.40205160000000001</v>
      </c>
    </row>
    <row r="94" spans="1:7" x14ac:dyDescent="0.25">
      <c r="A94" s="6"/>
      <c r="B94" s="21" t="s">
        <v>110</v>
      </c>
      <c r="C94" s="22" t="s">
        <v>111</v>
      </c>
      <c r="D94" s="23">
        <v>120000</v>
      </c>
      <c r="E94" s="24">
        <v>120000</v>
      </c>
      <c r="F94" s="25">
        <v>39930</v>
      </c>
      <c r="G94" s="10">
        <f t="shared" si="9"/>
        <v>0.33274999999999999</v>
      </c>
    </row>
    <row r="95" spans="1:7" x14ac:dyDescent="0.25">
      <c r="A95" s="6"/>
      <c r="B95" s="21" t="s">
        <v>112</v>
      </c>
      <c r="C95" s="22" t="s">
        <v>113</v>
      </c>
      <c r="D95" s="23">
        <v>2350000</v>
      </c>
      <c r="E95" s="24">
        <v>2350000</v>
      </c>
      <c r="F95" s="25">
        <v>264380</v>
      </c>
      <c r="G95" s="10">
        <f t="shared" si="9"/>
        <v>0.11250212765957447</v>
      </c>
    </row>
    <row r="96" spans="1:7" x14ac:dyDescent="0.25">
      <c r="A96" s="6"/>
      <c r="B96" s="21" t="s">
        <v>180</v>
      </c>
      <c r="C96" s="22" t="s">
        <v>181</v>
      </c>
      <c r="D96" s="23">
        <v>200000</v>
      </c>
      <c r="E96" s="24">
        <v>200000</v>
      </c>
      <c r="F96" s="25">
        <v>0</v>
      </c>
      <c r="G96" s="10">
        <f t="shared" si="9"/>
        <v>0</v>
      </c>
    </row>
    <row r="97" spans="1:7" x14ac:dyDescent="0.25">
      <c r="A97" s="15" t="s">
        <v>184</v>
      </c>
      <c r="B97" s="16" t="s">
        <v>4</v>
      </c>
      <c r="C97" s="17" t="s">
        <v>185</v>
      </c>
      <c r="D97" s="18">
        <v>109000</v>
      </c>
      <c r="E97" s="19">
        <v>109000</v>
      </c>
      <c r="F97" s="18">
        <v>15633.5</v>
      </c>
      <c r="G97" s="20">
        <f>F97/E97</f>
        <v>0.14342660550458716</v>
      </c>
    </row>
    <row r="98" spans="1:7" x14ac:dyDescent="0.25">
      <c r="A98" s="6"/>
      <c r="B98" s="21" t="s">
        <v>132</v>
      </c>
      <c r="C98" s="22" t="s">
        <v>133</v>
      </c>
      <c r="D98" s="23">
        <v>42000</v>
      </c>
      <c r="E98" s="24">
        <v>42000</v>
      </c>
      <c r="F98" s="25">
        <v>14000</v>
      </c>
      <c r="G98" s="10">
        <f>F98/E98</f>
        <v>0.33333333333333331</v>
      </c>
    </row>
    <row r="99" spans="1:7" x14ac:dyDescent="0.25">
      <c r="A99" s="6"/>
      <c r="B99" s="21" t="s">
        <v>144</v>
      </c>
      <c r="C99" s="22" t="s">
        <v>145</v>
      </c>
      <c r="D99" s="23">
        <v>5000</v>
      </c>
      <c r="E99" s="24">
        <v>5000</v>
      </c>
      <c r="F99" s="25">
        <v>0</v>
      </c>
      <c r="G99" s="10">
        <f t="shared" ref="G99:G101" si="10">F99/E99</f>
        <v>0</v>
      </c>
    </row>
    <row r="100" spans="1:7" x14ac:dyDescent="0.25">
      <c r="A100" s="6"/>
      <c r="B100" s="21" t="s">
        <v>118</v>
      </c>
      <c r="C100" s="22" t="s">
        <v>119</v>
      </c>
      <c r="D100" s="23">
        <v>7000</v>
      </c>
      <c r="E100" s="24">
        <v>7000</v>
      </c>
      <c r="F100" s="23">
        <v>0</v>
      </c>
      <c r="G100" s="10">
        <f t="shared" si="10"/>
        <v>0</v>
      </c>
    </row>
    <row r="101" spans="1:7" x14ac:dyDescent="0.25">
      <c r="A101" s="6"/>
      <c r="B101" s="21" t="s">
        <v>120</v>
      </c>
      <c r="C101" s="22" t="s">
        <v>121</v>
      </c>
      <c r="D101" s="23">
        <v>55000</v>
      </c>
      <c r="E101" s="24">
        <v>55000</v>
      </c>
      <c r="F101" s="25">
        <v>1633.5</v>
      </c>
      <c r="G101" s="10">
        <f t="shared" si="10"/>
        <v>2.9700000000000001E-2</v>
      </c>
    </row>
    <row r="102" spans="1:7" x14ac:dyDescent="0.25">
      <c r="A102" s="15" t="s">
        <v>64</v>
      </c>
      <c r="B102" s="16" t="s">
        <v>4</v>
      </c>
      <c r="C102" s="17" t="s">
        <v>65</v>
      </c>
      <c r="D102" s="18">
        <v>9491740</v>
      </c>
      <c r="E102" s="19">
        <v>9491740</v>
      </c>
      <c r="F102" s="18">
        <v>2693705.74</v>
      </c>
      <c r="G102" s="20">
        <f>F102/E102</f>
        <v>0.28379472467640288</v>
      </c>
    </row>
    <row r="103" spans="1:7" x14ac:dyDescent="0.25">
      <c r="A103" s="6"/>
      <c r="B103" s="21" t="s">
        <v>136</v>
      </c>
      <c r="C103" s="22" t="s">
        <v>137</v>
      </c>
      <c r="D103" s="23">
        <v>230000</v>
      </c>
      <c r="E103" s="24">
        <v>230000</v>
      </c>
      <c r="F103" s="25">
        <v>67760</v>
      </c>
      <c r="G103" s="10">
        <f>F103/E103</f>
        <v>0.2946086956521739</v>
      </c>
    </row>
    <row r="104" spans="1:7" x14ac:dyDescent="0.25">
      <c r="A104" s="6"/>
      <c r="B104" s="21" t="s">
        <v>132</v>
      </c>
      <c r="C104" s="22" t="s">
        <v>133</v>
      </c>
      <c r="D104" s="23">
        <v>10000</v>
      </c>
      <c r="E104" s="24">
        <v>10000</v>
      </c>
      <c r="F104" s="25">
        <v>0</v>
      </c>
      <c r="G104" s="10">
        <f t="shared" ref="G104:G114" si="11">F104/E104</f>
        <v>0</v>
      </c>
    </row>
    <row r="105" spans="1:7" x14ac:dyDescent="0.25">
      <c r="A105" s="6"/>
      <c r="B105" s="21" t="s">
        <v>138</v>
      </c>
      <c r="C105" s="22" t="s">
        <v>139</v>
      </c>
      <c r="D105" s="23">
        <v>57040</v>
      </c>
      <c r="E105" s="24">
        <v>57040</v>
      </c>
      <c r="F105" s="25">
        <v>15859</v>
      </c>
      <c r="G105" s="10">
        <f t="shared" si="11"/>
        <v>0.27803295932678823</v>
      </c>
    </row>
    <row r="106" spans="1:7" x14ac:dyDescent="0.25">
      <c r="A106" s="6"/>
      <c r="B106" s="21" t="s">
        <v>140</v>
      </c>
      <c r="C106" s="22" t="s">
        <v>141</v>
      </c>
      <c r="D106" s="23">
        <v>20700</v>
      </c>
      <c r="E106" s="24">
        <v>20700</v>
      </c>
      <c r="F106" s="25">
        <v>5756</v>
      </c>
      <c r="G106" s="10">
        <f t="shared" si="11"/>
        <v>0.27806763285024155</v>
      </c>
    </row>
    <row r="107" spans="1:7" x14ac:dyDescent="0.25">
      <c r="A107" s="6"/>
      <c r="B107" s="21" t="s">
        <v>146</v>
      </c>
      <c r="C107" s="22" t="s">
        <v>147</v>
      </c>
      <c r="D107" s="23">
        <v>10000</v>
      </c>
      <c r="E107" s="24">
        <v>10000</v>
      </c>
      <c r="F107" s="25">
        <v>9999</v>
      </c>
      <c r="G107" s="10">
        <f t="shared" si="11"/>
        <v>0.99990000000000001</v>
      </c>
    </row>
    <row r="108" spans="1:7" x14ac:dyDescent="0.25">
      <c r="A108" s="6"/>
      <c r="B108" s="21" t="s">
        <v>118</v>
      </c>
      <c r="C108" s="22" t="s">
        <v>119</v>
      </c>
      <c r="D108" s="23">
        <v>10000</v>
      </c>
      <c r="E108" s="24">
        <v>10000</v>
      </c>
      <c r="F108" s="25">
        <v>5441.28</v>
      </c>
      <c r="G108" s="10">
        <f t="shared" si="11"/>
        <v>0.54412799999999995</v>
      </c>
    </row>
    <row r="109" spans="1:7" x14ac:dyDescent="0.25">
      <c r="A109" s="6"/>
      <c r="B109" s="21" t="s">
        <v>148</v>
      </c>
      <c r="C109" s="22" t="s">
        <v>149</v>
      </c>
      <c r="D109" s="23">
        <v>280000</v>
      </c>
      <c r="E109" s="24">
        <v>280000</v>
      </c>
      <c r="F109" s="25">
        <v>130760</v>
      </c>
      <c r="G109" s="10">
        <f t="shared" si="11"/>
        <v>0.46700000000000003</v>
      </c>
    </row>
    <row r="110" spans="1:7" x14ac:dyDescent="0.25">
      <c r="A110" s="6"/>
      <c r="B110" s="21" t="s">
        <v>150</v>
      </c>
      <c r="C110" s="22" t="s">
        <v>151</v>
      </c>
      <c r="D110" s="23">
        <v>500000</v>
      </c>
      <c r="E110" s="24">
        <v>500000</v>
      </c>
      <c r="F110" s="25">
        <v>389523.73</v>
      </c>
      <c r="G110" s="10">
        <f t="shared" si="11"/>
        <v>0.77904745999999991</v>
      </c>
    </row>
    <row r="111" spans="1:7" x14ac:dyDescent="0.25">
      <c r="A111" s="6"/>
      <c r="B111" s="21" t="s">
        <v>108</v>
      </c>
      <c r="C111" s="22" t="s">
        <v>109</v>
      </c>
      <c r="D111" s="23">
        <v>240000</v>
      </c>
      <c r="E111" s="24">
        <v>240000</v>
      </c>
      <c r="F111" s="25">
        <v>122048</v>
      </c>
      <c r="G111" s="10">
        <f t="shared" si="11"/>
        <v>0.50853333333333328</v>
      </c>
    </row>
    <row r="112" spans="1:7" x14ac:dyDescent="0.25">
      <c r="A112" s="6"/>
      <c r="B112" s="21" t="s">
        <v>120</v>
      </c>
      <c r="C112" s="22" t="s">
        <v>121</v>
      </c>
      <c r="D112" s="23">
        <v>1450000</v>
      </c>
      <c r="E112" s="24">
        <v>1450000</v>
      </c>
      <c r="F112" s="23">
        <v>394360.72</v>
      </c>
      <c r="G112" s="10">
        <f t="shared" si="11"/>
        <v>0.27197291034482757</v>
      </c>
    </row>
    <row r="113" spans="1:7" x14ac:dyDescent="0.25">
      <c r="A113" s="6"/>
      <c r="B113" s="21" t="s">
        <v>110</v>
      </c>
      <c r="C113" s="22" t="s">
        <v>111</v>
      </c>
      <c r="D113" s="23">
        <v>595000</v>
      </c>
      <c r="E113" s="24">
        <v>595000</v>
      </c>
      <c r="F113" s="25">
        <v>895289.08</v>
      </c>
      <c r="G113" s="10">
        <f t="shared" si="11"/>
        <v>1.5046875294117645</v>
      </c>
    </row>
    <row r="114" spans="1:7" x14ac:dyDescent="0.25">
      <c r="A114" s="6"/>
      <c r="B114" s="21" t="s">
        <v>112</v>
      </c>
      <c r="C114" s="22" t="s">
        <v>113</v>
      </c>
      <c r="D114" s="23">
        <v>6089000</v>
      </c>
      <c r="E114" s="24">
        <v>6089000</v>
      </c>
      <c r="F114" s="25">
        <v>656908.93000000005</v>
      </c>
      <c r="G114" s="10">
        <f t="shared" si="11"/>
        <v>0.10788453440630646</v>
      </c>
    </row>
    <row r="115" spans="1:7" x14ac:dyDescent="0.25">
      <c r="A115" s="15" t="s">
        <v>66</v>
      </c>
      <c r="B115" s="16" t="s">
        <v>4</v>
      </c>
      <c r="C115" s="17" t="s">
        <v>67</v>
      </c>
      <c r="D115" s="18">
        <v>4535560</v>
      </c>
      <c r="E115" s="19">
        <v>5273560</v>
      </c>
      <c r="F115" s="18">
        <v>4381345.29</v>
      </c>
      <c r="G115" s="20">
        <f>F115/E115</f>
        <v>0.83081358513034842</v>
      </c>
    </row>
    <row r="116" spans="1:7" x14ac:dyDescent="0.25">
      <c r="A116" s="6"/>
      <c r="B116" s="21" t="s">
        <v>132</v>
      </c>
      <c r="C116" s="22" t="s">
        <v>133</v>
      </c>
      <c r="D116" s="23">
        <v>120000</v>
      </c>
      <c r="E116" s="24">
        <v>120000</v>
      </c>
      <c r="F116" s="25">
        <v>40969</v>
      </c>
      <c r="G116" s="10">
        <f>F116/E116</f>
        <v>0.34140833333333331</v>
      </c>
    </row>
    <row r="117" spans="1:7" x14ac:dyDescent="0.25">
      <c r="A117" s="6"/>
      <c r="B117" s="21" t="s">
        <v>138</v>
      </c>
      <c r="C117" s="22" t="s">
        <v>139</v>
      </c>
      <c r="D117" s="23">
        <v>29760</v>
      </c>
      <c r="E117" s="24">
        <v>29760</v>
      </c>
      <c r="F117" s="25">
        <v>10070</v>
      </c>
      <c r="G117" s="10">
        <f t="shared" ref="G117:G129" si="12">F117/E117</f>
        <v>0.3383736559139785</v>
      </c>
    </row>
    <row r="118" spans="1:7" x14ac:dyDescent="0.25">
      <c r="A118" s="6"/>
      <c r="B118" s="21" t="s">
        <v>140</v>
      </c>
      <c r="C118" s="22" t="s">
        <v>141</v>
      </c>
      <c r="D118" s="23">
        <v>10800</v>
      </c>
      <c r="E118" s="24">
        <v>10800</v>
      </c>
      <c r="F118" s="25">
        <v>3654</v>
      </c>
      <c r="G118" s="10">
        <f t="shared" si="12"/>
        <v>0.33833333333333332</v>
      </c>
    </row>
    <row r="119" spans="1:7" x14ac:dyDescent="0.25">
      <c r="A119" s="6"/>
      <c r="B119" s="21" t="s">
        <v>146</v>
      </c>
      <c r="C119" s="22" t="s">
        <v>147</v>
      </c>
      <c r="D119" s="23">
        <v>15000</v>
      </c>
      <c r="E119" s="24">
        <v>15000</v>
      </c>
      <c r="F119" s="25">
        <v>40807.129999999997</v>
      </c>
      <c r="G119" s="10">
        <f t="shared" si="12"/>
        <v>2.7204753333333334</v>
      </c>
    </row>
    <row r="120" spans="1:7" x14ac:dyDescent="0.25">
      <c r="A120" s="6"/>
      <c r="B120" s="21" t="s">
        <v>118</v>
      </c>
      <c r="C120" s="22" t="s">
        <v>119</v>
      </c>
      <c r="D120" s="23">
        <v>40000</v>
      </c>
      <c r="E120" s="24">
        <v>40000</v>
      </c>
      <c r="F120" s="25">
        <v>56176.14</v>
      </c>
      <c r="G120" s="10">
        <f t="shared" si="12"/>
        <v>1.4044034999999999</v>
      </c>
    </row>
    <row r="121" spans="1:7" x14ac:dyDescent="0.25">
      <c r="A121" s="6"/>
      <c r="B121" s="21" t="s">
        <v>148</v>
      </c>
      <c r="C121" s="22" t="s">
        <v>149</v>
      </c>
      <c r="D121" s="23">
        <v>150000</v>
      </c>
      <c r="E121" s="24">
        <v>150000</v>
      </c>
      <c r="F121" s="25">
        <v>62030</v>
      </c>
      <c r="G121" s="10">
        <f t="shared" si="12"/>
        <v>0.41353333333333331</v>
      </c>
    </row>
    <row r="122" spans="1:7" x14ac:dyDescent="0.25">
      <c r="A122" s="6"/>
      <c r="B122" s="21" t="s">
        <v>186</v>
      </c>
      <c r="C122" s="22" t="s">
        <v>187</v>
      </c>
      <c r="D122" s="23">
        <v>300000</v>
      </c>
      <c r="E122" s="24">
        <v>300000</v>
      </c>
      <c r="F122" s="25">
        <v>92850</v>
      </c>
      <c r="G122" s="10">
        <f t="shared" si="12"/>
        <v>0.3095</v>
      </c>
    </row>
    <row r="123" spans="1:7" x14ac:dyDescent="0.25">
      <c r="A123" s="6"/>
      <c r="B123" s="21" t="s">
        <v>150</v>
      </c>
      <c r="C123" s="22" t="s">
        <v>151</v>
      </c>
      <c r="D123" s="23">
        <v>300000</v>
      </c>
      <c r="E123" s="24">
        <v>300000</v>
      </c>
      <c r="F123" s="25">
        <v>158420</v>
      </c>
      <c r="G123" s="10">
        <f t="shared" si="12"/>
        <v>0.52806666666666668</v>
      </c>
    </row>
    <row r="124" spans="1:7" x14ac:dyDescent="0.25">
      <c r="A124" s="6"/>
      <c r="B124" s="21" t="s">
        <v>108</v>
      </c>
      <c r="C124" s="22" t="s">
        <v>109</v>
      </c>
      <c r="D124" s="23">
        <v>460000</v>
      </c>
      <c r="E124" s="24">
        <v>460000</v>
      </c>
      <c r="F124" s="25">
        <v>675374.8</v>
      </c>
      <c r="G124" s="10">
        <f t="shared" si="12"/>
        <v>1.4682060869565219</v>
      </c>
    </row>
    <row r="125" spans="1:7" x14ac:dyDescent="0.25">
      <c r="A125" s="6"/>
      <c r="B125" s="21" t="s">
        <v>124</v>
      </c>
      <c r="C125" s="22" t="s">
        <v>125</v>
      </c>
      <c r="D125" s="23">
        <v>0</v>
      </c>
      <c r="E125" s="24">
        <v>0</v>
      </c>
      <c r="F125" s="23">
        <v>30250</v>
      </c>
      <c r="G125" s="10">
        <v>0</v>
      </c>
    </row>
    <row r="126" spans="1:7" x14ac:dyDescent="0.25">
      <c r="A126" s="6"/>
      <c r="B126" s="21" t="s">
        <v>120</v>
      </c>
      <c r="C126" s="22" t="s">
        <v>121</v>
      </c>
      <c r="D126" s="23">
        <v>400000</v>
      </c>
      <c r="E126" s="24">
        <v>400000</v>
      </c>
      <c r="F126" s="25">
        <v>94374.96</v>
      </c>
      <c r="G126" s="10">
        <f t="shared" si="12"/>
        <v>0.23593740000000002</v>
      </c>
    </row>
    <row r="127" spans="1:7" x14ac:dyDescent="0.25">
      <c r="A127" s="6"/>
      <c r="B127" s="21" t="s">
        <v>110</v>
      </c>
      <c r="C127" s="22" t="s">
        <v>111</v>
      </c>
      <c r="D127" s="23">
        <v>710000</v>
      </c>
      <c r="E127" s="24">
        <v>710000</v>
      </c>
      <c r="F127" s="25">
        <v>892753.63</v>
      </c>
      <c r="G127" s="10">
        <f t="shared" si="12"/>
        <v>1.2573994788732394</v>
      </c>
    </row>
    <row r="128" spans="1:7" x14ac:dyDescent="0.25">
      <c r="A128" s="6"/>
      <c r="B128" s="21" t="s">
        <v>188</v>
      </c>
      <c r="C128" s="22" t="s">
        <v>189</v>
      </c>
      <c r="D128" s="23">
        <v>0</v>
      </c>
      <c r="E128" s="24">
        <v>0</v>
      </c>
      <c r="F128" s="25">
        <v>14509</v>
      </c>
      <c r="G128" s="10">
        <v>0</v>
      </c>
    </row>
    <row r="129" spans="1:7" x14ac:dyDescent="0.25">
      <c r="A129" s="6"/>
      <c r="B129" s="21" t="s">
        <v>112</v>
      </c>
      <c r="C129" s="22" t="s">
        <v>113</v>
      </c>
      <c r="D129" s="23">
        <v>2000000</v>
      </c>
      <c r="E129" s="24">
        <v>2738000</v>
      </c>
      <c r="F129" s="25">
        <v>2209106.63</v>
      </c>
      <c r="G129" s="10">
        <f t="shared" si="12"/>
        <v>0.80683222425127832</v>
      </c>
    </row>
    <row r="130" spans="1:7" x14ac:dyDescent="0.25">
      <c r="A130" s="15" t="s">
        <v>68</v>
      </c>
      <c r="B130" s="16" t="s">
        <v>4</v>
      </c>
      <c r="C130" s="17" t="s">
        <v>69</v>
      </c>
      <c r="D130" s="18">
        <v>7637672</v>
      </c>
      <c r="E130" s="19">
        <v>7637672</v>
      </c>
      <c r="F130" s="18">
        <v>72600</v>
      </c>
      <c r="G130" s="20">
        <f>F130/E130</f>
        <v>9.5055142457020937E-3</v>
      </c>
    </row>
    <row r="131" spans="1:7" x14ac:dyDescent="0.25">
      <c r="A131" s="6"/>
      <c r="B131" s="21" t="s">
        <v>112</v>
      </c>
      <c r="C131" s="22" t="s">
        <v>113</v>
      </c>
      <c r="D131" s="23">
        <v>7637672</v>
      </c>
      <c r="E131" s="24">
        <v>7637672</v>
      </c>
      <c r="F131" s="25">
        <v>72600</v>
      </c>
      <c r="G131" s="10">
        <f>F131/E131</f>
        <v>9.5055142457020937E-3</v>
      </c>
    </row>
    <row r="132" spans="1:7" x14ac:dyDescent="0.25">
      <c r="A132" s="15" t="s">
        <v>70</v>
      </c>
      <c r="B132" s="16" t="s">
        <v>4</v>
      </c>
      <c r="C132" s="17" t="s">
        <v>71</v>
      </c>
      <c r="D132" s="18">
        <v>210000</v>
      </c>
      <c r="E132" s="19">
        <v>210000</v>
      </c>
      <c r="F132" s="18">
        <v>54982</v>
      </c>
      <c r="G132" s="20">
        <f>F132/E132</f>
        <v>0.26181904761904762</v>
      </c>
    </row>
    <row r="133" spans="1:7" x14ac:dyDescent="0.25">
      <c r="A133" s="6"/>
      <c r="B133" s="21" t="s">
        <v>132</v>
      </c>
      <c r="C133" s="22" t="s">
        <v>133</v>
      </c>
      <c r="D133" s="23">
        <v>80000</v>
      </c>
      <c r="E133" s="24">
        <v>80000</v>
      </c>
      <c r="F133" s="25">
        <v>37200</v>
      </c>
      <c r="G133" s="10">
        <f>F133/E133</f>
        <v>0.46500000000000002</v>
      </c>
    </row>
    <row r="134" spans="1:7" x14ac:dyDescent="0.25">
      <c r="A134" s="6"/>
      <c r="B134" s="21" t="s">
        <v>108</v>
      </c>
      <c r="C134" s="22" t="s">
        <v>109</v>
      </c>
      <c r="D134" s="23">
        <v>40000</v>
      </c>
      <c r="E134" s="24">
        <v>40000</v>
      </c>
      <c r="F134" s="25">
        <v>7500</v>
      </c>
      <c r="G134" s="10">
        <f t="shared" ref="G134:G136" si="13">F134/E134</f>
        <v>0.1875</v>
      </c>
    </row>
    <row r="135" spans="1:7" x14ac:dyDescent="0.25">
      <c r="A135" s="6"/>
      <c r="B135" s="21" t="s">
        <v>120</v>
      </c>
      <c r="C135" s="22" t="s">
        <v>121</v>
      </c>
      <c r="D135" s="23">
        <v>60000</v>
      </c>
      <c r="E135" s="24">
        <v>60000</v>
      </c>
      <c r="F135" s="23">
        <v>10282</v>
      </c>
      <c r="G135" s="10">
        <f t="shared" si="13"/>
        <v>0.17136666666666667</v>
      </c>
    </row>
    <row r="136" spans="1:7" x14ac:dyDescent="0.25">
      <c r="A136" s="6"/>
      <c r="B136" s="21" t="s">
        <v>110</v>
      </c>
      <c r="C136" s="22" t="s">
        <v>111</v>
      </c>
      <c r="D136" s="23">
        <v>30000</v>
      </c>
      <c r="E136" s="24">
        <v>30000</v>
      </c>
      <c r="F136" s="25">
        <v>0</v>
      </c>
      <c r="G136" s="10">
        <f t="shared" si="13"/>
        <v>0</v>
      </c>
    </row>
    <row r="137" spans="1:7" x14ac:dyDescent="0.25">
      <c r="A137" s="15" t="s">
        <v>190</v>
      </c>
      <c r="B137" s="16" t="s">
        <v>4</v>
      </c>
      <c r="C137" s="17" t="s">
        <v>191</v>
      </c>
      <c r="D137" s="18">
        <v>909700</v>
      </c>
      <c r="E137" s="19">
        <v>909700</v>
      </c>
      <c r="F137" s="18">
        <v>228920</v>
      </c>
      <c r="G137" s="20">
        <f>F137/E137</f>
        <v>0.25164339892272175</v>
      </c>
    </row>
    <row r="138" spans="1:7" x14ac:dyDescent="0.25">
      <c r="A138" s="6"/>
      <c r="B138" s="21" t="s">
        <v>192</v>
      </c>
      <c r="C138" s="22" t="s">
        <v>193</v>
      </c>
      <c r="D138" s="23">
        <v>909700</v>
      </c>
      <c r="E138" s="24">
        <v>909700</v>
      </c>
      <c r="F138" s="25">
        <v>228920</v>
      </c>
      <c r="G138" s="10">
        <f>F138/E138</f>
        <v>0.25164339892272175</v>
      </c>
    </row>
    <row r="139" spans="1:7" x14ac:dyDescent="0.25">
      <c r="A139" s="15" t="s">
        <v>72</v>
      </c>
      <c r="B139" s="16" t="s">
        <v>4</v>
      </c>
      <c r="C139" s="17" t="s">
        <v>73</v>
      </c>
      <c r="D139" s="18">
        <v>27723081</v>
      </c>
      <c r="E139" s="19">
        <v>31102081</v>
      </c>
      <c r="F139" s="18">
        <v>13947921.960000001</v>
      </c>
      <c r="G139" s="20">
        <f>F139/E139</f>
        <v>0.44845622902210308</v>
      </c>
    </row>
    <row r="140" spans="1:7" x14ac:dyDescent="0.25">
      <c r="A140" s="6"/>
      <c r="B140" s="21" t="s">
        <v>118</v>
      </c>
      <c r="C140" s="22" t="s">
        <v>119</v>
      </c>
      <c r="D140" s="23">
        <v>0</v>
      </c>
      <c r="E140" s="24">
        <v>0</v>
      </c>
      <c r="F140" s="25">
        <v>861</v>
      </c>
      <c r="G140" s="10">
        <v>0</v>
      </c>
    </row>
    <row r="141" spans="1:7" x14ac:dyDescent="0.25">
      <c r="A141" s="6"/>
      <c r="B141" s="21" t="s">
        <v>124</v>
      </c>
      <c r="C141" s="22" t="s">
        <v>125</v>
      </c>
      <c r="D141" s="23">
        <v>1916640</v>
      </c>
      <c r="E141" s="24">
        <v>1916640</v>
      </c>
      <c r="F141" s="25">
        <v>726000</v>
      </c>
      <c r="G141" s="10">
        <f>F141/E141</f>
        <v>0.37878787878787878</v>
      </c>
    </row>
    <row r="142" spans="1:7" x14ac:dyDescent="0.25">
      <c r="A142" s="6"/>
      <c r="B142" s="21" t="s">
        <v>194</v>
      </c>
      <c r="C142" s="22" t="s">
        <v>195</v>
      </c>
      <c r="D142" s="23">
        <v>450000</v>
      </c>
      <c r="E142" s="24">
        <v>450000</v>
      </c>
      <c r="F142" s="23">
        <v>427439.17</v>
      </c>
      <c r="G142" s="10">
        <f>F142/E142</f>
        <v>0.94986482222222224</v>
      </c>
    </row>
    <row r="143" spans="1:7" x14ac:dyDescent="0.25">
      <c r="A143" s="6"/>
      <c r="B143" s="21" t="s">
        <v>120</v>
      </c>
      <c r="C143" s="22" t="s">
        <v>121</v>
      </c>
      <c r="D143" s="23">
        <v>230000</v>
      </c>
      <c r="E143" s="24">
        <v>230000</v>
      </c>
      <c r="F143" s="25">
        <v>201416.29</v>
      </c>
      <c r="G143" s="10">
        <f>F143/E143</f>
        <v>0.87572300000000003</v>
      </c>
    </row>
    <row r="144" spans="1:7" x14ac:dyDescent="0.25">
      <c r="A144" s="6"/>
      <c r="B144" s="21" t="s">
        <v>126</v>
      </c>
      <c r="C144" s="22" t="s">
        <v>127</v>
      </c>
      <c r="D144" s="23">
        <v>24626441</v>
      </c>
      <c r="E144" s="24">
        <v>24626441</v>
      </c>
      <c r="F144" s="25">
        <v>12313205.5</v>
      </c>
      <c r="G144" s="10">
        <f>F144/E144</f>
        <v>0.49999939089858741</v>
      </c>
    </row>
    <row r="145" spans="1:7" x14ac:dyDescent="0.25">
      <c r="A145" s="6"/>
      <c r="B145" s="21" t="s">
        <v>112</v>
      </c>
      <c r="C145" s="22" t="s">
        <v>113</v>
      </c>
      <c r="D145" s="23">
        <v>300000</v>
      </c>
      <c r="E145" s="24">
        <v>3600000</v>
      </c>
      <c r="F145" s="25">
        <v>0</v>
      </c>
      <c r="G145" s="10">
        <f>F145/E145</f>
        <v>0</v>
      </c>
    </row>
    <row r="146" spans="1:7" x14ac:dyDescent="0.25">
      <c r="A146" s="6"/>
      <c r="B146" s="21" t="s">
        <v>196</v>
      </c>
      <c r="C146" s="22" t="s">
        <v>197</v>
      </c>
      <c r="D146" s="23">
        <v>200000</v>
      </c>
      <c r="E146" s="24">
        <v>279000</v>
      </c>
      <c r="F146" s="25">
        <v>279000</v>
      </c>
      <c r="G146" s="10">
        <f>F146/E146</f>
        <v>1</v>
      </c>
    </row>
    <row r="147" spans="1:7" x14ac:dyDescent="0.25">
      <c r="A147" s="15" t="s">
        <v>198</v>
      </c>
      <c r="B147" s="16" t="s">
        <v>4</v>
      </c>
      <c r="C147" s="17" t="s">
        <v>199</v>
      </c>
      <c r="D147" s="18">
        <v>200000</v>
      </c>
      <c r="E147" s="19">
        <v>200000</v>
      </c>
      <c r="F147" s="18">
        <v>109876.66</v>
      </c>
      <c r="G147" s="20">
        <f>F147/E147</f>
        <v>0.54938330000000002</v>
      </c>
    </row>
    <row r="148" spans="1:7" x14ac:dyDescent="0.25">
      <c r="A148" s="6"/>
      <c r="B148" s="21" t="s">
        <v>120</v>
      </c>
      <c r="C148" s="22" t="s">
        <v>121</v>
      </c>
      <c r="D148" s="23">
        <v>200000</v>
      </c>
      <c r="E148" s="24">
        <v>200000</v>
      </c>
      <c r="F148" s="25">
        <v>109876.66</v>
      </c>
      <c r="G148" s="10">
        <f>F148/E148</f>
        <v>0.54938330000000002</v>
      </c>
    </row>
    <row r="149" spans="1:7" x14ac:dyDescent="0.25">
      <c r="A149" s="15" t="s">
        <v>79</v>
      </c>
      <c r="B149" s="16" t="s">
        <v>4</v>
      </c>
      <c r="C149" s="17" t="s">
        <v>80</v>
      </c>
      <c r="D149" s="18">
        <v>11727000</v>
      </c>
      <c r="E149" s="19">
        <v>11727000</v>
      </c>
      <c r="F149" s="18">
        <v>1982604.14</v>
      </c>
      <c r="G149" s="20">
        <f>F149/E149</f>
        <v>0.16906319945425086</v>
      </c>
    </row>
    <row r="150" spans="1:7" x14ac:dyDescent="0.25">
      <c r="A150" s="6"/>
      <c r="B150" s="21" t="s">
        <v>146</v>
      </c>
      <c r="C150" s="22" t="s">
        <v>147</v>
      </c>
      <c r="D150" s="23">
        <v>2400000</v>
      </c>
      <c r="E150" s="24">
        <v>2400000</v>
      </c>
      <c r="F150" s="25">
        <v>0</v>
      </c>
      <c r="G150" s="10">
        <f>F150/E150</f>
        <v>0</v>
      </c>
    </row>
    <row r="151" spans="1:7" x14ac:dyDescent="0.25">
      <c r="A151" s="6"/>
      <c r="B151" s="21" t="s">
        <v>118</v>
      </c>
      <c r="C151" s="22" t="s">
        <v>119</v>
      </c>
      <c r="D151" s="23">
        <v>65000</v>
      </c>
      <c r="E151" s="24">
        <v>65000</v>
      </c>
      <c r="F151" s="25">
        <v>47121.88</v>
      </c>
      <c r="G151" s="10">
        <f t="shared" ref="G151:G154" si="14">F151/E151</f>
        <v>0.72495199999999993</v>
      </c>
    </row>
    <row r="152" spans="1:7" x14ac:dyDescent="0.25">
      <c r="A152" s="6"/>
      <c r="B152" s="21" t="s">
        <v>194</v>
      </c>
      <c r="C152" s="22" t="s">
        <v>195</v>
      </c>
      <c r="D152" s="23">
        <v>230000</v>
      </c>
      <c r="E152" s="24">
        <v>230000</v>
      </c>
      <c r="F152" s="23">
        <v>0</v>
      </c>
      <c r="G152" s="10">
        <f t="shared" si="14"/>
        <v>0</v>
      </c>
    </row>
    <row r="153" spans="1:7" x14ac:dyDescent="0.25">
      <c r="A153" s="6"/>
      <c r="B153" s="21" t="s">
        <v>120</v>
      </c>
      <c r="C153" s="22" t="s">
        <v>121</v>
      </c>
      <c r="D153" s="23">
        <v>8032000</v>
      </c>
      <c r="E153" s="24">
        <v>8032000</v>
      </c>
      <c r="F153" s="25">
        <v>1935482.26</v>
      </c>
      <c r="G153" s="10">
        <f t="shared" si="14"/>
        <v>0.24097139691235059</v>
      </c>
    </row>
    <row r="154" spans="1:7" x14ac:dyDescent="0.25">
      <c r="A154" s="6"/>
      <c r="B154" s="21" t="s">
        <v>112</v>
      </c>
      <c r="C154" s="22" t="s">
        <v>113</v>
      </c>
      <c r="D154" s="23">
        <v>1000000</v>
      </c>
      <c r="E154" s="24">
        <v>1000000</v>
      </c>
      <c r="F154" s="25">
        <v>0</v>
      </c>
      <c r="G154" s="10">
        <f t="shared" si="14"/>
        <v>0</v>
      </c>
    </row>
    <row r="155" spans="1:7" x14ac:dyDescent="0.25">
      <c r="A155" s="15" t="s">
        <v>200</v>
      </c>
      <c r="B155" s="16" t="s">
        <v>4</v>
      </c>
      <c r="C155" s="17" t="s">
        <v>201</v>
      </c>
      <c r="D155" s="18">
        <v>34000</v>
      </c>
      <c r="E155" s="19">
        <v>34000</v>
      </c>
      <c r="F155" s="18">
        <v>7338.3</v>
      </c>
      <c r="G155" s="20">
        <f>F155/E155</f>
        <v>0.21583235294117648</v>
      </c>
    </row>
    <row r="156" spans="1:7" x14ac:dyDescent="0.25">
      <c r="A156" s="6"/>
      <c r="B156" s="21" t="s">
        <v>132</v>
      </c>
      <c r="C156" s="22" t="s">
        <v>133</v>
      </c>
      <c r="D156" s="23">
        <v>10000</v>
      </c>
      <c r="E156" s="24">
        <v>10000</v>
      </c>
      <c r="F156" s="25">
        <v>0</v>
      </c>
      <c r="G156" s="10">
        <f>F156/E156</f>
        <v>0</v>
      </c>
    </row>
    <row r="157" spans="1:7" x14ac:dyDescent="0.25">
      <c r="A157" s="6"/>
      <c r="B157" s="21" t="s">
        <v>118</v>
      </c>
      <c r="C157" s="22" t="s">
        <v>119</v>
      </c>
      <c r="D157" s="23">
        <v>8000</v>
      </c>
      <c r="E157" s="24">
        <v>8000</v>
      </c>
      <c r="F157" s="25">
        <v>0</v>
      </c>
      <c r="G157" s="10">
        <f>F157/E157</f>
        <v>0</v>
      </c>
    </row>
    <row r="158" spans="1:7" x14ac:dyDescent="0.25">
      <c r="A158" s="6"/>
      <c r="B158" s="21" t="s">
        <v>120</v>
      </c>
      <c r="C158" s="22" t="s">
        <v>121</v>
      </c>
      <c r="D158" s="23">
        <v>16000</v>
      </c>
      <c r="E158" s="24">
        <v>16000</v>
      </c>
      <c r="F158" s="23">
        <v>7338.3</v>
      </c>
      <c r="G158" s="10">
        <f>F158/E158</f>
        <v>0.45864375000000002</v>
      </c>
    </row>
    <row r="159" spans="1:7" x14ac:dyDescent="0.25">
      <c r="A159" s="15" t="s">
        <v>202</v>
      </c>
      <c r="B159" s="16" t="s">
        <v>4</v>
      </c>
      <c r="C159" s="17" t="s">
        <v>203</v>
      </c>
      <c r="D159" s="18">
        <v>3640500</v>
      </c>
      <c r="E159" s="19">
        <v>3640500</v>
      </c>
      <c r="F159" s="18">
        <v>597383.36</v>
      </c>
      <c r="G159" s="20">
        <f>F159/E159</f>
        <v>0.16409376733965114</v>
      </c>
    </row>
    <row r="160" spans="1:7" x14ac:dyDescent="0.25">
      <c r="A160" s="6"/>
      <c r="B160" s="21" t="s">
        <v>132</v>
      </c>
      <c r="C160" s="22" t="s">
        <v>133</v>
      </c>
      <c r="D160" s="23">
        <v>30000</v>
      </c>
      <c r="E160" s="24">
        <v>30000</v>
      </c>
      <c r="F160" s="25">
        <v>0</v>
      </c>
      <c r="G160" s="10">
        <f>F160/E160</f>
        <v>0</v>
      </c>
    </row>
    <row r="161" spans="1:7" x14ac:dyDescent="0.25">
      <c r="A161" s="6"/>
      <c r="B161" s="21" t="s">
        <v>146</v>
      </c>
      <c r="C161" s="22" t="s">
        <v>147</v>
      </c>
      <c r="D161" s="23">
        <v>445000</v>
      </c>
      <c r="E161" s="24">
        <v>445000</v>
      </c>
      <c r="F161" s="25">
        <v>20624.5</v>
      </c>
      <c r="G161" s="10">
        <f t="shared" ref="G161:G165" si="15">F161/E161</f>
        <v>4.6347191011235953E-2</v>
      </c>
    </row>
    <row r="162" spans="1:7" x14ac:dyDescent="0.25">
      <c r="A162" s="6"/>
      <c r="B162" s="21" t="s">
        <v>118</v>
      </c>
      <c r="C162" s="22" t="s">
        <v>119</v>
      </c>
      <c r="D162" s="23">
        <v>130000</v>
      </c>
      <c r="E162" s="24">
        <v>130000</v>
      </c>
      <c r="F162" s="23">
        <v>38696.32</v>
      </c>
      <c r="G162" s="10">
        <f t="shared" si="15"/>
        <v>0.29766399999999998</v>
      </c>
    </row>
    <row r="163" spans="1:7" x14ac:dyDescent="0.25">
      <c r="A163" s="6"/>
      <c r="B163" s="21" t="s">
        <v>120</v>
      </c>
      <c r="C163" s="22" t="s">
        <v>121</v>
      </c>
      <c r="D163" s="23">
        <v>1600000</v>
      </c>
      <c r="E163" s="24">
        <v>1600000</v>
      </c>
      <c r="F163" s="25">
        <v>258315</v>
      </c>
      <c r="G163" s="10">
        <f t="shared" si="15"/>
        <v>0.16144687499999999</v>
      </c>
    </row>
    <row r="164" spans="1:7" x14ac:dyDescent="0.25">
      <c r="A164" s="6"/>
      <c r="B164" s="21" t="s">
        <v>110</v>
      </c>
      <c r="C164" s="22" t="s">
        <v>111</v>
      </c>
      <c r="D164" s="23">
        <v>300000</v>
      </c>
      <c r="E164" s="24">
        <v>300000</v>
      </c>
      <c r="F164" s="25">
        <v>51000</v>
      </c>
      <c r="G164" s="10">
        <f t="shared" si="15"/>
        <v>0.17</v>
      </c>
    </row>
    <row r="165" spans="1:7" x14ac:dyDescent="0.25">
      <c r="A165" s="6"/>
      <c r="B165" s="21" t="s">
        <v>112</v>
      </c>
      <c r="C165" s="22" t="s">
        <v>113</v>
      </c>
      <c r="D165" s="23">
        <v>1135500</v>
      </c>
      <c r="E165" s="24">
        <v>1135500</v>
      </c>
      <c r="F165" s="25">
        <v>228747.54</v>
      </c>
      <c r="G165" s="10">
        <f t="shared" si="15"/>
        <v>0.20145093791281374</v>
      </c>
    </row>
    <row r="166" spans="1:7" x14ac:dyDescent="0.25">
      <c r="A166" s="15" t="s">
        <v>204</v>
      </c>
      <c r="B166" s="16" t="s">
        <v>4</v>
      </c>
      <c r="C166" s="17" t="s">
        <v>205</v>
      </c>
      <c r="D166" s="18">
        <v>230000</v>
      </c>
      <c r="E166" s="19">
        <v>230000</v>
      </c>
      <c r="F166" s="18">
        <v>166980</v>
      </c>
      <c r="G166" s="20">
        <f>F166/E166</f>
        <v>0.72599999999999998</v>
      </c>
    </row>
    <row r="167" spans="1:7" x14ac:dyDescent="0.25">
      <c r="A167" s="6"/>
      <c r="B167" s="21" t="s">
        <v>120</v>
      </c>
      <c r="C167" s="22" t="s">
        <v>121</v>
      </c>
      <c r="D167" s="23">
        <v>230000</v>
      </c>
      <c r="E167" s="24">
        <v>230000</v>
      </c>
      <c r="F167" s="25">
        <v>166980</v>
      </c>
      <c r="G167" s="10">
        <f>F167/E167</f>
        <v>0.72599999999999998</v>
      </c>
    </row>
    <row r="168" spans="1:7" x14ac:dyDescent="0.25">
      <c r="A168" s="15" t="s">
        <v>91</v>
      </c>
      <c r="B168" s="16" t="s">
        <v>4</v>
      </c>
      <c r="C168" s="17" t="s">
        <v>92</v>
      </c>
      <c r="D168" s="18">
        <v>550000</v>
      </c>
      <c r="E168" s="19">
        <v>946300</v>
      </c>
      <c r="F168" s="18">
        <v>501511.47</v>
      </c>
      <c r="G168" s="20">
        <f>F168/E168</f>
        <v>0.5299709077459579</v>
      </c>
    </row>
    <row r="169" spans="1:7" x14ac:dyDescent="0.25">
      <c r="A169" s="6"/>
      <c r="B169" s="21" t="s">
        <v>118</v>
      </c>
      <c r="C169" s="22" t="s">
        <v>119</v>
      </c>
      <c r="D169" s="23">
        <v>0</v>
      </c>
      <c r="E169" s="24">
        <v>0</v>
      </c>
      <c r="F169" s="25">
        <v>47768.47</v>
      </c>
      <c r="G169" s="10">
        <f>0</f>
        <v>0</v>
      </c>
    </row>
    <row r="170" spans="1:7" x14ac:dyDescent="0.25">
      <c r="A170" s="6"/>
      <c r="B170" s="21" t="s">
        <v>120</v>
      </c>
      <c r="C170" s="22" t="s">
        <v>121</v>
      </c>
      <c r="D170" s="23">
        <v>0</v>
      </c>
      <c r="E170" s="24">
        <v>0</v>
      </c>
      <c r="F170" s="25">
        <v>133903</v>
      </c>
      <c r="G170" s="10">
        <v>0</v>
      </c>
    </row>
    <row r="171" spans="1:7" x14ac:dyDescent="0.25">
      <c r="A171" s="6"/>
      <c r="B171" s="21" t="s">
        <v>122</v>
      </c>
      <c r="C171" s="22" t="s">
        <v>123</v>
      </c>
      <c r="D171" s="23">
        <v>550000</v>
      </c>
      <c r="E171" s="24">
        <v>946300</v>
      </c>
      <c r="F171" s="23">
        <v>319840</v>
      </c>
      <c r="G171" s="10">
        <f>F171/E171</f>
        <v>0.3379900665750819</v>
      </c>
    </row>
    <row r="172" spans="1:7" x14ac:dyDescent="0.25">
      <c r="A172" s="15" t="s">
        <v>93</v>
      </c>
      <c r="B172" s="16" t="s">
        <v>4</v>
      </c>
      <c r="C172" s="17" t="s">
        <v>94</v>
      </c>
      <c r="D172" s="18">
        <v>2948100</v>
      </c>
      <c r="E172" s="19">
        <v>2948100</v>
      </c>
      <c r="F172" s="18">
        <v>1090166.53</v>
      </c>
      <c r="G172" s="20">
        <f>F172/E172</f>
        <v>0.36978614361792339</v>
      </c>
    </row>
    <row r="173" spans="1:7" x14ac:dyDescent="0.25">
      <c r="A173" s="6"/>
      <c r="B173" s="21" t="s">
        <v>136</v>
      </c>
      <c r="C173" s="22" t="s">
        <v>137</v>
      </c>
      <c r="D173" s="23">
        <v>1450000</v>
      </c>
      <c r="E173" s="24">
        <v>1450000</v>
      </c>
      <c r="F173" s="25">
        <v>472059</v>
      </c>
      <c r="G173" s="10">
        <f>F173/E173</f>
        <v>0.32555793103448277</v>
      </c>
    </row>
    <row r="174" spans="1:7" x14ac:dyDescent="0.25">
      <c r="A174" s="6"/>
      <c r="B174" s="21" t="s">
        <v>138</v>
      </c>
      <c r="C174" s="22" t="s">
        <v>139</v>
      </c>
      <c r="D174" s="23">
        <v>359600</v>
      </c>
      <c r="E174" s="24">
        <v>359600</v>
      </c>
      <c r="F174" s="25">
        <v>114749</v>
      </c>
      <c r="G174" s="10">
        <f t="shared" ref="G174:G184" si="16">F174/E174</f>
        <v>0.31910177975528364</v>
      </c>
    </row>
    <row r="175" spans="1:7" x14ac:dyDescent="0.25">
      <c r="A175" s="6"/>
      <c r="B175" s="21" t="s">
        <v>140</v>
      </c>
      <c r="C175" s="22" t="s">
        <v>141</v>
      </c>
      <c r="D175" s="23">
        <v>130500</v>
      </c>
      <c r="E175" s="24">
        <v>130500</v>
      </c>
      <c r="F175" s="23">
        <v>41646</v>
      </c>
      <c r="G175" s="10">
        <f t="shared" si="16"/>
        <v>0.31912643678160918</v>
      </c>
    </row>
    <row r="176" spans="1:7" x14ac:dyDescent="0.25">
      <c r="A176" s="6"/>
      <c r="B176" s="21" t="s">
        <v>206</v>
      </c>
      <c r="C176" s="22" t="s">
        <v>207</v>
      </c>
      <c r="D176" s="23">
        <v>10000</v>
      </c>
      <c r="E176" s="24">
        <v>10000</v>
      </c>
      <c r="F176" s="23">
        <v>0</v>
      </c>
      <c r="G176" s="10">
        <f t="shared" si="16"/>
        <v>0</v>
      </c>
    </row>
    <row r="177" spans="1:7" x14ac:dyDescent="0.25">
      <c r="A177" s="6"/>
      <c r="B177" s="21" t="s">
        <v>146</v>
      </c>
      <c r="C177" s="22" t="s">
        <v>147</v>
      </c>
      <c r="D177" s="23">
        <v>12000</v>
      </c>
      <c r="E177" s="24">
        <v>12000</v>
      </c>
      <c r="F177" s="25">
        <v>6242</v>
      </c>
      <c r="G177" s="10">
        <f t="shared" si="16"/>
        <v>0.52016666666666667</v>
      </c>
    </row>
    <row r="178" spans="1:7" x14ac:dyDescent="0.25">
      <c r="A178" s="6"/>
      <c r="B178" s="21" t="s">
        <v>118</v>
      </c>
      <c r="C178" s="22" t="s">
        <v>119</v>
      </c>
      <c r="D178" s="23">
        <v>13000</v>
      </c>
      <c r="E178" s="24">
        <v>13000</v>
      </c>
      <c r="F178" s="25">
        <v>5539</v>
      </c>
      <c r="G178" s="10">
        <f t="shared" si="16"/>
        <v>0.42607692307692308</v>
      </c>
    </row>
    <row r="179" spans="1:7" x14ac:dyDescent="0.25">
      <c r="A179" s="6"/>
      <c r="B179" s="21" t="s">
        <v>208</v>
      </c>
      <c r="C179" s="22" t="s">
        <v>209</v>
      </c>
      <c r="D179" s="23">
        <v>20000</v>
      </c>
      <c r="E179" s="24">
        <v>20000</v>
      </c>
      <c r="F179" s="23">
        <v>15303.53</v>
      </c>
      <c r="G179" s="10">
        <f t="shared" si="16"/>
        <v>0.76517650000000004</v>
      </c>
    </row>
    <row r="180" spans="1:7" x14ac:dyDescent="0.25">
      <c r="A180" s="6"/>
      <c r="B180" s="21" t="s">
        <v>154</v>
      </c>
      <c r="C180" s="22" t="s">
        <v>155</v>
      </c>
      <c r="D180" s="23">
        <v>25000</v>
      </c>
      <c r="E180" s="24">
        <v>25000</v>
      </c>
      <c r="F180" s="23">
        <v>7800</v>
      </c>
      <c r="G180" s="10">
        <f t="shared" si="16"/>
        <v>0.312</v>
      </c>
    </row>
    <row r="181" spans="1:7" x14ac:dyDescent="0.25">
      <c r="A181" s="6"/>
      <c r="B181" s="21" t="s">
        <v>120</v>
      </c>
      <c r="C181" s="22" t="s">
        <v>121</v>
      </c>
      <c r="D181" s="23">
        <v>927000</v>
      </c>
      <c r="E181" s="24">
        <v>927000</v>
      </c>
      <c r="F181" s="25">
        <v>412148</v>
      </c>
      <c r="G181" s="10">
        <f t="shared" si="16"/>
        <v>0.44460409924487593</v>
      </c>
    </row>
    <row r="182" spans="1:7" x14ac:dyDescent="0.25">
      <c r="A182" s="6"/>
      <c r="B182" s="21" t="s">
        <v>156</v>
      </c>
      <c r="C182" s="22" t="s">
        <v>157</v>
      </c>
      <c r="D182" s="23">
        <v>1000</v>
      </c>
      <c r="E182" s="24">
        <v>1000</v>
      </c>
      <c r="F182" s="25">
        <v>0</v>
      </c>
      <c r="G182" s="10">
        <f t="shared" si="16"/>
        <v>0</v>
      </c>
    </row>
    <row r="183" spans="1:7" x14ac:dyDescent="0.25">
      <c r="A183" s="6"/>
      <c r="B183" s="21" t="s">
        <v>158</v>
      </c>
      <c r="C183" s="22" t="s">
        <v>159</v>
      </c>
      <c r="D183" s="23">
        <v>0</v>
      </c>
      <c r="E183" s="24">
        <v>0</v>
      </c>
      <c r="F183" s="23">
        <v>1680</v>
      </c>
      <c r="G183" s="10">
        <v>0</v>
      </c>
    </row>
    <row r="184" spans="1:7" x14ac:dyDescent="0.25">
      <c r="A184" s="6"/>
      <c r="B184" s="21" t="s">
        <v>160</v>
      </c>
      <c r="C184" s="22" t="s">
        <v>161</v>
      </c>
      <c r="D184" s="23">
        <v>0</v>
      </c>
      <c r="E184" s="24">
        <v>0</v>
      </c>
      <c r="F184" s="23">
        <v>13000</v>
      </c>
      <c r="G184" s="10">
        <v>0</v>
      </c>
    </row>
    <row r="185" spans="1:7" x14ac:dyDescent="0.25">
      <c r="A185" s="26" t="s">
        <v>210</v>
      </c>
      <c r="B185" s="16" t="s">
        <v>4</v>
      </c>
      <c r="C185" s="17" t="s">
        <v>211</v>
      </c>
      <c r="D185" s="18">
        <v>100000</v>
      </c>
      <c r="E185" s="19">
        <v>100000</v>
      </c>
      <c r="F185" s="18">
        <v>0</v>
      </c>
      <c r="G185" s="20">
        <f>F185/E185</f>
        <v>0</v>
      </c>
    </row>
    <row r="186" spans="1:7" x14ac:dyDescent="0.25">
      <c r="A186" s="6"/>
      <c r="B186" s="21" t="s">
        <v>212</v>
      </c>
      <c r="C186" s="22" t="s">
        <v>213</v>
      </c>
      <c r="D186" s="23">
        <v>100000</v>
      </c>
      <c r="E186" s="24">
        <v>100000</v>
      </c>
      <c r="F186" s="25">
        <v>0</v>
      </c>
      <c r="G186" s="10">
        <f>F186/E186</f>
        <v>0</v>
      </c>
    </row>
    <row r="187" spans="1:7" x14ac:dyDescent="0.25">
      <c r="A187" s="15" t="s">
        <v>95</v>
      </c>
      <c r="B187" s="16" t="s">
        <v>4</v>
      </c>
      <c r="C187" s="17" t="s">
        <v>96</v>
      </c>
      <c r="D187" s="18">
        <v>10419360</v>
      </c>
      <c r="E187" s="19">
        <v>10419360</v>
      </c>
      <c r="F187" s="18">
        <v>2819989.76</v>
      </c>
      <c r="G187" s="20">
        <f>F187/E187</f>
        <v>0.27064903794474898</v>
      </c>
    </row>
    <row r="188" spans="1:7" x14ac:dyDescent="0.25">
      <c r="A188" s="6"/>
      <c r="B188" s="21" t="s">
        <v>136</v>
      </c>
      <c r="C188" s="22" t="s">
        <v>137</v>
      </c>
      <c r="D188" s="23">
        <v>6800000</v>
      </c>
      <c r="E188" s="24">
        <v>6800000</v>
      </c>
      <c r="F188" s="25">
        <v>1798538</v>
      </c>
      <c r="G188" s="10">
        <f>F188/E188</f>
        <v>0.26449088235294116</v>
      </c>
    </row>
    <row r="189" spans="1:7" x14ac:dyDescent="0.25">
      <c r="A189" s="6"/>
      <c r="B189" s="21" t="s">
        <v>132</v>
      </c>
      <c r="C189" s="22" t="s">
        <v>133</v>
      </c>
      <c r="D189" s="23">
        <v>55000</v>
      </c>
      <c r="E189" s="24">
        <v>55000</v>
      </c>
      <c r="F189" s="25">
        <v>17842</v>
      </c>
      <c r="G189" s="10">
        <f t="shared" ref="G189:G208" si="17">F189/E189</f>
        <v>0.32440000000000002</v>
      </c>
    </row>
    <row r="190" spans="1:7" x14ac:dyDescent="0.25">
      <c r="A190" s="6"/>
      <c r="B190" s="21" t="s">
        <v>138</v>
      </c>
      <c r="C190" s="22" t="s">
        <v>139</v>
      </c>
      <c r="D190" s="23">
        <v>1686400</v>
      </c>
      <c r="E190" s="24">
        <v>1686400</v>
      </c>
      <c r="F190" s="23">
        <v>443642</v>
      </c>
      <c r="G190" s="10">
        <f t="shared" si="17"/>
        <v>0.2630704459203036</v>
      </c>
    </row>
    <row r="191" spans="1:7" x14ac:dyDescent="0.25">
      <c r="A191" s="6"/>
      <c r="B191" s="21" t="s">
        <v>140</v>
      </c>
      <c r="C191" s="22" t="s">
        <v>141</v>
      </c>
      <c r="D191" s="23">
        <v>612000</v>
      </c>
      <c r="E191" s="24">
        <v>612000</v>
      </c>
      <c r="F191" s="23">
        <v>160999</v>
      </c>
      <c r="G191" s="10">
        <f t="shared" si="17"/>
        <v>0.26307026143790851</v>
      </c>
    </row>
    <row r="192" spans="1:7" x14ac:dyDescent="0.25">
      <c r="A192" s="6"/>
      <c r="B192" s="21" t="s">
        <v>206</v>
      </c>
      <c r="C192" s="22" t="s">
        <v>207</v>
      </c>
      <c r="D192" s="23">
        <v>100000</v>
      </c>
      <c r="E192" s="24">
        <v>100000</v>
      </c>
      <c r="F192" s="25">
        <v>26782</v>
      </c>
      <c r="G192" s="10">
        <f t="shared" si="17"/>
        <v>0.26782</v>
      </c>
    </row>
    <row r="193" spans="1:7" x14ac:dyDescent="0.25">
      <c r="A193" s="6"/>
      <c r="B193" s="21" t="s">
        <v>142</v>
      </c>
      <c r="C193" s="22" t="s">
        <v>143</v>
      </c>
      <c r="D193" s="23">
        <v>1000</v>
      </c>
      <c r="E193" s="24">
        <v>1000</v>
      </c>
      <c r="F193" s="25">
        <v>0</v>
      </c>
      <c r="G193" s="10">
        <f t="shared" si="17"/>
        <v>0</v>
      </c>
    </row>
    <row r="194" spans="1:7" x14ac:dyDescent="0.25">
      <c r="A194" s="6"/>
      <c r="B194" s="21" t="s">
        <v>144</v>
      </c>
      <c r="C194" s="22" t="s">
        <v>145</v>
      </c>
      <c r="D194" s="23">
        <v>1000</v>
      </c>
      <c r="E194" s="24">
        <v>1000</v>
      </c>
      <c r="F194" s="23">
        <v>0</v>
      </c>
      <c r="G194" s="10">
        <f t="shared" si="17"/>
        <v>0</v>
      </c>
    </row>
    <row r="195" spans="1:7" x14ac:dyDescent="0.25">
      <c r="A195" s="6"/>
      <c r="B195" s="21" t="s">
        <v>146</v>
      </c>
      <c r="C195" s="22" t="s">
        <v>147</v>
      </c>
      <c r="D195" s="23">
        <v>50000</v>
      </c>
      <c r="E195" s="24">
        <v>50000</v>
      </c>
      <c r="F195" s="23">
        <v>12628</v>
      </c>
      <c r="G195" s="10">
        <f t="shared" si="17"/>
        <v>0.25256000000000001</v>
      </c>
    </row>
    <row r="196" spans="1:7" x14ac:dyDescent="0.25">
      <c r="A196" s="6"/>
      <c r="B196" s="21" t="s">
        <v>118</v>
      </c>
      <c r="C196" s="22" t="s">
        <v>119</v>
      </c>
      <c r="D196" s="23">
        <v>35000</v>
      </c>
      <c r="E196" s="24">
        <v>35000</v>
      </c>
      <c r="F196" s="25">
        <v>23184</v>
      </c>
      <c r="G196" s="10">
        <f t="shared" si="17"/>
        <v>0.66239999999999999</v>
      </c>
    </row>
    <row r="197" spans="1:7" x14ac:dyDescent="0.25">
      <c r="A197" s="6"/>
      <c r="B197" s="21" t="s">
        <v>148</v>
      </c>
      <c r="C197" s="22" t="s">
        <v>149</v>
      </c>
      <c r="D197" s="23">
        <v>6000</v>
      </c>
      <c r="E197" s="24">
        <v>6000</v>
      </c>
      <c r="F197" s="25">
        <v>2560</v>
      </c>
      <c r="G197" s="10">
        <f t="shared" si="17"/>
        <v>0.42666666666666669</v>
      </c>
    </row>
    <row r="198" spans="1:7" x14ac:dyDescent="0.25">
      <c r="A198" s="6"/>
      <c r="B198" s="21" t="s">
        <v>150</v>
      </c>
      <c r="C198" s="22" t="s">
        <v>151</v>
      </c>
      <c r="D198" s="23">
        <v>140000</v>
      </c>
      <c r="E198" s="24">
        <v>140000</v>
      </c>
      <c r="F198" s="23">
        <v>46350</v>
      </c>
      <c r="G198" s="10">
        <f t="shared" si="17"/>
        <v>0.33107142857142857</v>
      </c>
    </row>
    <row r="199" spans="1:7" x14ac:dyDescent="0.25">
      <c r="A199" s="6"/>
      <c r="B199" s="21" t="s">
        <v>108</v>
      </c>
      <c r="C199" s="22" t="s">
        <v>109</v>
      </c>
      <c r="D199" s="23">
        <v>65000</v>
      </c>
      <c r="E199" s="24">
        <v>65000</v>
      </c>
      <c r="F199" s="23">
        <v>14451</v>
      </c>
      <c r="G199" s="10">
        <f t="shared" si="17"/>
        <v>0.22232307692307693</v>
      </c>
    </row>
    <row r="200" spans="1:7" x14ac:dyDescent="0.25">
      <c r="A200" s="6"/>
      <c r="B200" s="21" t="s">
        <v>208</v>
      </c>
      <c r="C200" s="22" t="s">
        <v>209</v>
      </c>
      <c r="D200" s="23">
        <v>80000</v>
      </c>
      <c r="E200" s="24">
        <v>80000</v>
      </c>
      <c r="F200" s="23">
        <v>25725.87</v>
      </c>
      <c r="G200" s="10">
        <f t="shared" si="17"/>
        <v>0.32157337499999999</v>
      </c>
    </row>
    <row r="201" spans="1:7" x14ac:dyDescent="0.25">
      <c r="A201" s="6"/>
      <c r="B201" s="21" t="s">
        <v>214</v>
      </c>
      <c r="C201" s="22" t="s">
        <v>215</v>
      </c>
      <c r="D201" s="23">
        <v>15000</v>
      </c>
      <c r="E201" s="24">
        <v>15000</v>
      </c>
      <c r="F201" s="25">
        <v>5550.36</v>
      </c>
      <c r="G201" s="10">
        <f t="shared" si="17"/>
        <v>0.37002399999999996</v>
      </c>
    </row>
    <row r="202" spans="1:7" x14ac:dyDescent="0.25">
      <c r="A202" s="6"/>
      <c r="B202" s="21" t="s">
        <v>216</v>
      </c>
      <c r="C202" s="22" t="s">
        <v>217</v>
      </c>
      <c r="D202" s="23">
        <v>12960</v>
      </c>
      <c r="E202" s="24">
        <v>12960</v>
      </c>
      <c r="F202" s="25">
        <v>13647</v>
      </c>
      <c r="G202" s="10">
        <f t="shared" si="17"/>
        <v>1.0530092592592593</v>
      </c>
    </row>
    <row r="203" spans="1:7" x14ac:dyDescent="0.25">
      <c r="A203" s="6"/>
      <c r="B203" s="21" t="s">
        <v>154</v>
      </c>
      <c r="C203" s="22" t="s">
        <v>155</v>
      </c>
      <c r="D203" s="23">
        <v>50000</v>
      </c>
      <c r="E203" s="24">
        <v>50000</v>
      </c>
      <c r="F203" s="23">
        <v>43960</v>
      </c>
      <c r="G203" s="10">
        <f t="shared" si="17"/>
        <v>0.87919999999999998</v>
      </c>
    </row>
    <row r="204" spans="1:7" x14ac:dyDescent="0.25">
      <c r="A204" s="6"/>
      <c r="B204" s="21" t="s">
        <v>120</v>
      </c>
      <c r="C204" s="22" t="s">
        <v>121</v>
      </c>
      <c r="D204" s="23">
        <v>350000</v>
      </c>
      <c r="E204" s="24">
        <v>350000</v>
      </c>
      <c r="F204" s="23">
        <v>113798.17</v>
      </c>
      <c r="G204" s="10">
        <f t="shared" si="17"/>
        <v>0.32513762857142858</v>
      </c>
    </row>
    <row r="205" spans="1:7" x14ac:dyDescent="0.25">
      <c r="A205" s="6"/>
      <c r="B205" s="21" t="s">
        <v>110</v>
      </c>
      <c r="C205" s="22" t="s">
        <v>111</v>
      </c>
      <c r="D205" s="23">
        <v>50000</v>
      </c>
      <c r="E205" s="24">
        <v>50000</v>
      </c>
      <c r="F205" s="25">
        <v>68332.36</v>
      </c>
      <c r="G205" s="10">
        <f t="shared" si="17"/>
        <v>1.3666472000000001</v>
      </c>
    </row>
    <row r="206" spans="1:7" x14ac:dyDescent="0.25">
      <c r="A206" s="6"/>
      <c r="B206" s="21" t="s">
        <v>156</v>
      </c>
      <c r="C206" s="22" t="s">
        <v>157</v>
      </c>
      <c r="D206" s="23">
        <v>5000</v>
      </c>
      <c r="E206" s="24">
        <v>5000</v>
      </c>
      <c r="F206" s="25">
        <v>0</v>
      </c>
      <c r="G206" s="10">
        <f t="shared" si="17"/>
        <v>0</v>
      </c>
    </row>
    <row r="207" spans="1:7" x14ac:dyDescent="0.25">
      <c r="A207" s="6"/>
      <c r="B207" s="21" t="s">
        <v>218</v>
      </c>
      <c r="C207" s="22" t="s">
        <v>219</v>
      </c>
      <c r="D207" s="23">
        <v>5000</v>
      </c>
      <c r="E207" s="24">
        <v>5000</v>
      </c>
      <c r="F207" s="23">
        <v>2000</v>
      </c>
      <c r="G207" s="10">
        <f t="shared" si="17"/>
        <v>0.4</v>
      </c>
    </row>
    <row r="208" spans="1:7" x14ac:dyDescent="0.25">
      <c r="A208" s="6"/>
      <c r="B208" s="21" t="s">
        <v>112</v>
      </c>
      <c r="C208" s="22" t="s">
        <v>113</v>
      </c>
      <c r="D208" s="23">
        <v>300000</v>
      </c>
      <c r="E208" s="24">
        <v>300000</v>
      </c>
      <c r="F208" s="23">
        <v>0</v>
      </c>
      <c r="G208" s="10">
        <f t="shared" si="17"/>
        <v>0</v>
      </c>
    </row>
    <row r="209" spans="1:7" x14ac:dyDescent="0.25">
      <c r="A209" s="15" t="s">
        <v>220</v>
      </c>
      <c r="B209" s="16" t="s">
        <v>4</v>
      </c>
      <c r="C209" s="17" t="s">
        <v>221</v>
      </c>
      <c r="D209" s="18">
        <v>1135000</v>
      </c>
      <c r="E209" s="19">
        <v>1135000</v>
      </c>
      <c r="F209" s="18">
        <v>591379.49</v>
      </c>
      <c r="G209" s="20">
        <f>F209/E209</f>
        <v>0.52103919823788547</v>
      </c>
    </row>
    <row r="210" spans="1:7" x14ac:dyDescent="0.25">
      <c r="A210" s="6"/>
      <c r="B210" s="21" t="s">
        <v>206</v>
      </c>
      <c r="C210" s="22" t="s">
        <v>207</v>
      </c>
      <c r="D210" s="23">
        <v>100000</v>
      </c>
      <c r="E210" s="24">
        <v>100000</v>
      </c>
      <c r="F210" s="25">
        <v>0</v>
      </c>
      <c r="G210" s="50">
        <f t="shared" ref="G210:G219" si="18">F210/E210</f>
        <v>0</v>
      </c>
    </row>
    <row r="211" spans="1:7" x14ac:dyDescent="0.25">
      <c r="A211" s="6"/>
      <c r="B211" s="21" t="s">
        <v>146</v>
      </c>
      <c r="C211" s="22" t="s">
        <v>147</v>
      </c>
      <c r="D211" s="23">
        <v>100000</v>
      </c>
      <c r="E211" s="24">
        <v>100000</v>
      </c>
      <c r="F211" s="25">
        <v>113146.74</v>
      </c>
      <c r="G211" s="50">
        <f t="shared" si="18"/>
        <v>1.1314674</v>
      </c>
    </row>
    <row r="212" spans="1:7" x14ac:dyDescent="0.25">
      <c r="A212" s="6"/>
      <c r="B212" s="21" t="s">
        <v>118</v>
      </c>
      <c r="C212" s="22" t="s">
        <v>119</v>
      </c>
      <c r="D212" s="23">
        <v>100000</v>
      </c>
      <c r="E212" s="24">
        <v>100000</v>
      </c>
      <c r="F212" s="23">
        <v>52595.43</v>
      </c>
      <c r="G212" s="50">
        <f t="shared" si="18"/>
        <v>0.52595429999999999</v>
      </c>
    </row>
    <row r="213" spans="1:7" x14ac:dyDescent="0.25">
      <c r="A213" s="6"/>
      <c r="B213" s="21" t="s">
        <v>208</v>
      </c>
      <c r="C213" s="22" t="s">
        <v>209</v>
      </c>
      <c r="D213" s="23">
        <v>90000</v>
      </c>
      <c r="E213" s="24">
        <v>90000</v>
      </c>
      <c r="F213" s="23">
        <v>46703.44</v>
      </c>
      <c r="G213" s="50">
        <f t="shared" si="18"/>
        <v>0.51892711111111112</v>
      </c>
    </row>
    <row r="214" spans="1:7" x14ac:dyDescent="0.25">
      <c r="A214" s="6"/>
      <c r="B214" s="21" t="s">
        <v>216</v>
      </c>
      <c r="C214" s="22" t="s">
        <v>217</v>
      </c>
      <c r="D214" s="23">
        <v>25000</v>
      </c>
      <c r="E214" s="24">
        <v>25000</v>
      </c>
      <c r="F214" s="25">
        <v>0</v>
      </c>
      <c r="G214" s="50">
        <f t="shared" si="18"/>
        <v>0</v>
      </c>
    </row>
    <row r="215" spans="1:7" x14ac:dyDescent="0.25">
      <c r="A215" s="6"/>
      <c r="B215" s="21" t="s">
        <v>124</v>
      </c>
      <c r="C215" s="22" t="s">
        <v>125</v>
      </c>
      <c r="D215" s="23">
        <v>300000</v>
      </c>
      <c r="E215" s="24">
        <v>300000</v>
      </c>
      <c r="F215" s="25">
        <v>167500</v>
      </c>
      <c r="G215" s="50">
        <f t="shared" si="18"/>
        <v>0.55833333333333335</v>
      </c>
    </row>
    <row r="216" spans="1:7" x14ac:dyDescent="0.25">
      <c r="A216" s="6"/>
      <c r="B216" s="21" t="s">
        <v>154</v>
      </c>
      <c r="C216" s="22" t="s">
        <v>155</v>
      </c>
      <c r="D216" s="23">
        <v>50000</v>
      </c>
      <c r="E216" s="24">
        <v>50000</v>
      </c>
      <c r="F216" s="23">
        <v>700</v>
      </c>
      <c r="G216" s="50">
        <f t="shared" si="18"/>
        <v>1.4E-2</v>
      </c>
    </row>
    <row r="217" spans="1:7" x14ac:dyDescent="0.25">
      <c r="A217" s="6"/>
      <c r="B217" s="21" t="s">
        <v>120</v>
      </c>
      <c r="C217" s="22" t="s">
        <v>121</v>
      </c>
      <c r="D217" s="23">
        <v>70000</v>
      </c>
      <c r="E217" s="24">
        <v>70000</v>
      </c>
      <c r="F217" s="23">
        <v>20442</v>
      </c>
      <c r="G217" s="50">
        <f t="shared" si="18"/>
        <v>0.29202857142857142</v>
      </c>
    </row>
    <row r="218" spans="1:7" x14ac:dyDescent="0.25">
      <c r="A218" s="6"/>
      <c r="B218" s="21" t="s">
        <v>110</v>
      </c>
      <c r="C218" s="22" t="s">
        <v>111</v>
      </c>
      <c r="D218" s="23">
        <v>150000</v>
      </c>
      <c r="E218" s="24">
        <v>150000</v>
      </c>
      <c r="F218" s="25">
        <v>125791.88</v>
      </c>
      <c r="G218" s="50">
        <f t="shared" si="18"/>
        <v>0.83861253333333341</v>
      </c>
    </row>
    <row r="219" spans="1:7" x14ac:dyDescent="0.25">
      <c r="A219" s="6"/>
      <c r="B219" s="21" t="s">
        <v>162</v>
      </c>
      <c r="C219" s="22" t="s">
        <v>163</v>
      </c>
      <c r="D219" s="23">
        <v>150000</v>
      </c>
      <c r="E219" s="24">
        <v>150000</v>
      </c>
      <c r="F219" s="25">
        <v>64500</v>
      </c>
      <c r="G219" s="50">
        <f t="shared" si="18"/>
        <v>0.43</v>
      </c>
    </row>
    <row r="220" spans="1:7" x14ac:dyDescent="0.25">
      <c r="A220" s="15" t="s">
        <v>222</v>
      </c>
      <c r="B220" s="16" t="s">
        <v>4</v>
      </c>
      <c r="C220" s="17" t="s">
        <v>223</v>
      </c>
      <c r="D220" s="18">
        <v>6074000</v>
      </c>
      <c r="E220" s="19">
        <v>6074000</v>
      </c>
      <c r="F220" s="18">
        <v>1938531</v>
      </c>
      <c r="G220" s="20">
        <f>F220/E220</f>
        <v>0.31915228844254201</v>
      </c>
    </row>
    <row r="221" spans="1:7" x14ac:dyDescent="0.25">
      <c r="A221" s="6"/>
      <c r="B221" s="21" t="s">
        <v>132</v>
      </c>
      <c r="C221" s="22" t="s">
        <v>133</v>
      </c>
      <c r="D221" s="23">
        <v>400000</v>
      </c>
      <c r="E221" s="24">
        <v>400000</v>
      </c>
      <c r="F221" s="25">
        <v>89000</v>
      </c>
      <c r="G221" s="10">
        <f>F221/E221</f>
        <v>0.2225</v>
      </c>
    </row>
    <row r="222" spans="1:7" x14ac:dyDescent="0.25">
      <c r="A222" s="6"/>
      <c r="B222" s="21" t="s">
        <v>224</v>
      </c>
      <c r="C222" s="22" t="s">
        <v>225</v>
      </c>
      <c r="D222" s="23">
        <v>4500000</v>
      </c>
      <c r="E222" s="24">
        <v>4500000</v>
      </c>
      <c r="F222" s="25">
        <v>1473700</v>
      </c>
      <c r="G222" s="10">
        <f t="shared" ref="G222:G227" si="19">F222/E222</f>
        <v>0.32748888888888888</v>
      </c>
    </row>
    <row r="223" spans="1:7" x14ac:dyDescent="0.25">
      <c r="A223" s="6"/>
      <c r="B223" s="21" t="s">
        <v>138</v>
      </c>
      <c r="C223" s="22" t="s">
        <v>139</v>
      </c>
      <c r="D223" s="23">
        <v>724000</v>
      </c>
      <c r="E223" s="24">
        <v>724000</v>
      </c>
      <c r="F223" s="23">
        <v>236705</v>
      </c>
      <c r="G223" s="10">
        <f t="shared" si="19"/>
        <v>0.32694060773480665</v>
      </c>
    </row>
    <row r="224" spans="1:7" x14ac:dyDescent="0.25">
      <c r="A224" s="6"/>
      <c r="B224" s="21" t="s">
        <v>140</v>
      </c>
      <c r="C224" s="22" t="s">
        <v>141</v>
      </c>
      <c r="D224" s="23">
        <v>405000</v>
      </c>
      <c r="E224" s="24">
        <v>405000</v>
      </c>
      <c r="F224" s="23">
        <v>131090</v>
      </c>
      <c r="G224" s="10">
        <f t="shared" si="19"/>
        <v>0.32367901234567903</v>
      </c>
    </row>
    <row r="225" spans="1:7" x14ac:dyDescent="0.25">
      <c r="A225" s="6"/>
      <c r="B225" s="21" t="s">
        <v>154</v>
      </c>
      <c r="C225" s="22" t="s">
        <v>155</v>
      </c>
      <c r="D225" s="23">
        <v>20000</v>
      </c>
      <c r="E225" s="24">
        <v>20000</v>
      </c>
      <c r="F225" s="25">
        <v>0</v>
      </c>
      <c r="G225" s="10">
        <f t="shared" si="19"/>
        <v>0</v>
      </c>
    </row>
    <row r="226" spans="1:7" x14ac:dyDescent="0.25">
      <c r="A226" s="6"/>
      <c r="B226" s="21" t="s">
        <v>156</v>
      </c>
      <c r="C226" s="22" t="s">
        <v>157</v>
      </c>
      <c r="D226" s="23">
        <v>5000</v>
      </c>
      <c r="E226" s="24">
        <v>5000</v>
      </c>
      <c r="F226" s="25">
        <v>0</v>
      </c>
      <c r="G226" s="10">
        <f t="shared" si="19"/>
        <v>0</v>
      </c>
    </row>
    <row r="227" spans="1:7" x14ac:dyDescent="0.25">
      <c r="A227" s="6"/>
      <c r="B227" s="21" t="s">
        <v>158</v>
      </c>
      <c r="C227" s="22" t="s">
        <v>159</v>
      </c>
      <c r="D227" s="23">
        <v>20000</v>
      </c>
      <c r="E227" s="24">
        <v>20000</v>
      </c>
      <c r="F227" s="23">
        <v>8036</v>
      </c>
      <c r="G227" s="10">
        <f t="shared" si="19"/>
        <v>0.40179999999999999</v>
      </c>
    </row>
    <row r="228" spans="1:7" x14ac:dyDescent="0.25">
      <c r="A228" s="15" t="s">
        <v>226</v>
      </c>
      <c r="B228" s="16" t="s">
        <v>4</v>
      </c>
      <c r="C228" s="17" t="s">
        <v>227</v>
      </c>
      <c r="D228" s="18">
        <v>0</v>
      </c>
      <c r="E228" s="19">
        <v>244000</v>
      </c>
      <c r="F228" s="18">
        <v>11924.49</v>
      </c>
      <c r="G228" s="20">
        <f>F228/E228</f>
        <v>4.8870860655737702E-2</v>
      </c>
    </row>
    <row r="229" spans="1:7" x14ac:dyDescent="0.25">
      <c r="A229" s="6"/>
      <c r="B229" s="21" t="s">
        <v>118</v>
      </c>
      <c r="C229" s="22" t="s">
        <v>119</v>
      </c>
      <c r="D229" s="23">
        <v>0</v>
      </c>
      <c r="E229" s="24">
        <v>0</v>
      </c>
      <c r="F229" s="25">
        <v>11924.49</v>
      </c>
      <c r="G229" s="10">
        <f>0</f>
        <v>0</v>
      </c>
    </row>
    <row r="230" spans="1:7" x14ac:dyDescent="0.25">
      <c r="A230" s="6"/>
      <c r="B230" s="21" t="s">
        <v>120</v>
      </c>
      <c r="C230" s="22" t="s">
        <v>121</v>
      </c>
      <c r="D230" s="23">
        <v>0</v>
      </c>
      <c r="E230" s="24">
        <v>244000</v>
      </c>
      <c r="F230" s="25">
        <v>0</v>
      </c>
      <c r="G230" s="10">
        <f>F230/E230</f>
        <v>0</v>
      </c>
    </row>
    <row r="231" spans="1:7" x14ac:dyDescent="0.25">
      <c r="A231" s="15" t="s">
        <v>99</v>
      </c>
      <c r="B231" s="16" t="s">
        <v>4</v>
      </c>
      <c r="C231" s="17" t="s">
        <v>100</v>
      </c>
      <c r="D231" s="18">
        <v>57618147.890000001</v>
      </c>
      <c r="E231" s="19">
        <v>55671606.75</v>
      </c>
      <c r="F231" s="18">
        <v>12102280.34</v>
      </c>
      <c r="G231" s="20">
        <f>F231/E231</f>
        <v>0.21738694186332244</v>
      </c>
    </row>
    <row r="232" spans="1:7" x14ac:dyDescent="0.25">
      <c r="A232" s="6"/>
      <c r="B232" s="21" t="s">
        <v>136</v>
      </c>
      <c r="C232" s="22" t="s">
        <v>137</v>
      </c>
      <c r="D232" s="23">
        <v>17600000</v>
      </c>
      <c r="E232" s="24">
        <v>17600000</v>
      </c>
      <c r="F232" s="25">
        <v>5259260</v>
      </c>
      <c r="G232" s="10">
        <f>F232/E232</f>
        <v>0.29882159090909088</v>
      </c>
    </row>
    <row r="233" spans="1:7" x14ac:dyDescent="0.25">
      <c r="A233" s="6"/>
      <c r="B233" s="21" t="s">
        <v>132</v>
      </c>
      <c r="C233" s="22" t="s">
        <v>133</v>
      </c>
      <c r="D233" s="23">
        <v>1360000</v>
      </c>
      <c r="E233" s="24">
        <v>1405500</v>
      </c>
      <c r="F233" s="25">
        <v>605883</v>
      </c>
      <c r="G233" s="10">
        <f t="shared" ref="G233:G270" si="20">F233/E233</f>
        <v>0.43108004268943434</v>
      </c>
    </row>
    <row r="234" spans="1:7" x14ac:dyDescent="0.25">
      <c r="A234" s="6"/>
      <c r="B234" s="21" t="s">
        <v>138</v>
      </c>
      <c r="C234" s="22" t="s">
        <v>139</v>
      </c>
      <c r="D234" s="23">
        <v>4364800</v>
      </c>
      <c r="E234" s="24">
        <v>4364800</v>
      </c>
      <c r="F234" s="23">
        <v>1363710</v>
      </c>
      <c r="G234" s="10">
        <f t="shared" si="20"/>
        <v>0.31243355938416423</v>
      </c>
    </row>
    <row r="235" spans="1:7" x14ac:dyDescent="0.25">
      <c r="A235" s="6"/>
      <c r="B235" s="21" t="s">
        <v>140</v>
      </c>
      <c r="C235" s="22" t="s">
        <v>141</v>
      </c>
      <c r="D235" s="23">
        <v>1584000</v>
      </c>
      <c r="E235" s="24">
        <v>1584000</v>
      </c>
      <c r="F235" s="23">
        <v>505819</v>
      </c>
      <c r="G235" s="10">
        <f t="shared" si="20"/>
        <v>0.31933017676767678</v>
      </c>
    </row>
    <row r="236" spans="1:7" x14ac:dyDescent="0.25">
      <c r="A236" s="6"/>
      <c r="B236" s="21" t="s">
        <v>228</v>
      </c>
      <c r="C236" s="22" t="s">
        <v>229</v>
      </c>
      <c r="D236" s="23">
        <v>190000</v>
      </c>
      <c r="E236" s="24">
        <v>190000</v>
      </c>
      <c r="F236" s="25">
        <v>59913</v>
      </c>
      <c r="G236" s="10">
        <f t="shared" si="20"/>
        <v>0.31533157894736841</v>
      </c>
    </row>
    <row r="237" spans="1:7" x14ac:dyDescent="0.25">
      <c r="A237" s="6"/>
      <c r="B237" s="21" t="s">
        <v>206</v>
      </c>
      <c r="C237" s="22" t="s">
        <v>207</v>
      </c>
      <c r="D237" s="23">
        <v>5000</v>
      </c>
      <c r="E237" s="24">
        <v>5000</v>
      </c>
      <c r="F237" s="25">
        <v>0</v>
      </c>
      <c r="G237" s="10">
        <f t="shared" si="20"/>
        <v>0</v>
      </c>
    </row>
    <row r="238" spans="1:7" x14ac:dyDescent="0.25">
      <c r="A238" s="6"/>
      <c r="B238" s="21" t="s">
        <v>142</v>
      </c>
      <c r="C238" s="22" t="s">
        <v>143</v>
      </c>
      <c r="D238" s="23">
        <v>5000</v>
      </c>
      <c r="E238" s="24">
        <v>5000</v>
      </c>
      <c r="F238" s="23">
        <v>0</v>
      </c>
      <c r="G238" s="10">
        <f t="shared" si="20"/>
        <v>0</v>
      </c>
    </row>
    <row r="239" spans="1:7" x14ac:dyDescent="0.25">
      <c r="A239" s="6"/>
      <c r="B239" s="21" t="s">
        <v>144</v>
      </c>
      <c r="C239" s="22" t="s">
        <v>145</v>
      </c>
      <c r="D239" s="23">
        <v>10000</v>
      </c>
      <c r="E239" s="24">
        <v>10000</v>
      </c>
      <c r="F239" s="23">
        <v>7822.8</v>
      </c>
      <c r="G239" s="10">
        <f t="shared" si="20"/>
        <v>0.78227999999999998</v>
      </c>
    </row>
    <row r="240" spans="1:7" x14ac:dyDescent="0.25">
      <c r="A240" s="6"/>
      <c r="B240" s="21" t="s">
        <v>146</v>
      </c>
      <c r="C240" s="22" t="s">
        <v>147</v>
      </c>
      <c r="D240" s="23">
        <v>431000</v>
      </c>
      <c r="E240" s="24">
        <v>431000</v>
      </c>
      <c r="F240" s="25">
        <v>217702.85</v>
      </c>
      <c r="G240" s="10">
        <f t="shared" si="20"/>
        <v>0.50511102088167059</v>
      </c>
    </row>
    <row r="241" spans="1:7" x14ac:dyDescent="0.25">
      <c r="A241" s="6"/>
      <c r="B241" s="21" t="s">
        <v>230</v>
      </c>
      <c r="C241" s="22" t="s">
        <v>231</v>
      </c>
      <c r="D241" s="23">
        <v>100000</v>
      </c>
      <c r="E241" s="24">
        <v>100000</v>
      </c>
      <c r="F241" s="25">
        <v>9334</v>
      </c>
      <c r="G241" s="10">
        <f t="shared" si="20"/>
        <v>9.3340000000000006E-2</v>
      </c>
    </row>
    <row r="242" spans="1:7" x14ac:dyDescent="0.25">
      <c r="A242" s="6"/>
      <c r="B242" s="21" t="s">
        <v>118</v>
      </c>
      <c r="C242" s="22" t="s">
        <v>119</v>
      </c>
      <c r="D242" s="23">
        <v>500000</v>
      </c>
      <c r="E242" s="24">
        <v>519139.8</v>
      </c>
      <c r="F242" s="23">
        <v>234362.49</v>
      </c>
      <c r="G242" s="10">
        <f t="shared" si="20"/>
        <v>0.45144388852482509</v>
      </c>
    </row>
    <row r="243" spans="1:7" x14ac:dyDescent="0.25">
      <c r="A243" s="6"/>
      <c r="B243" s="21" t="s">
        <v>148</v>
      </c>
      <c r="C243" s="22" t="s">
        <v>149</v>
      </c>
      <c r="D243" s="23">
        <v>60000</v>
      </c>
      <c r="E243" s="24">
        <v>60000</v>
      </c>
      <c r="F243" s="23">
        <v>11980</v>
      </c>
      <c r="G243" s="10">
        <f t="shared" si="20"/>
        <v>0.19966666666666666</v>
      </c>
    </row>
    <row r="244" spans="1:7" x14ac:dyDescent="0.25">
      <c r="A244" s="6"/>
      <c r="B244" s="21" t="s">
        <v>150</v>
      </c>
      <c r="C244" s="22" t="s">
        <v>151</v>
      </c>
      <c r="D244" s="23">
        <v>200000</v>
      </c>
      <c r="E244" s="24">
        <v>200000</v>
      </c>
      <c r="F244" s="25">
        <v>161578.88</v>
      </c>
      <c r="G244" s="10">
        <f t="shared" si="20"/>
        <v>0.80789440000000001</v>
      </c>
    </row>
    <row r="245" spans="1:7" x14ac:dyDescent="0.25">
      <c r="A245" s="6"/>
      <c r="B245" s="21" t="s">
        <v>108</v>
      </c>
      <c r="C245" s="22" t="s">
        <v>109</v>
      </c>
      <c r="D245" s="23">
        <v>200000</v>
      </c>
      <c r="E245" s="24">
        <v>200000</v>
      </c>
      <c r="F245" s="25">
        <v>95337</v>
      </c>
      <c r="G245" s="10">
        <f t="shared" si="20"/>
        <v>0.47668500000000003</v>
      </c>
    </row>
    <row r="246" spans="1:7" x14ac:dyDescent="0.25">
      <c r="A246" s="6"/>
      <c r="B246" s="21" t="s">
        <v>208</v>
      </c>
      <c r="C246" s="22" t="s">
        <v>209</v>
      </c>
      <c r="D246" s="23">
        <v>100000</v>
      </c>
      <c r="E246" s="24">
        <v>100000</v>
      </c>
      <c r="F246" s="23">
        <v>25737.49</v>
      </c>
      <c r="G246" s="10">
        <f t="shared" si="20"/>
        <v>0.25737490000000002</v>
      </c>
    </row>
    <row r="247" spans="1:7" x14ac:dyDescent="0.25">
      <c r="A247" s="6"/>
      <c r="B247" s="21" t="s">
        <v>152</v>
      </c>
      <c r="C247" s="22" t="s">
        <v>153</v>
      </c>
      <c r="D247" s="23">
        <v>210000</v>
      </c>
      <c r="E247" s="24">
        <v>210000</v>
      </c>
      <c r="F247" s="23">
        <v>110831.2</v>
      </c>
      <c r="G247" s="10">
        <f t="shared" si="20"/>
        <v>0.52776761904761904</v>
      </c>
    </row>
    <row r="248" spans="1:7" x14ac:dyDescent="0.25">
      <c r="A248" s="6"/>
      <c r="B248" s="21" t="s">
        <v>214</v>
      </c>
      <c r="C248" s="22" t="s">
        <v>215</v>
      </c>
      <c r="D248" s="23">
        <v>220000</v>
      </c>
      <c r="E248" s="24">
        <v>220000</v>
      </c>
      <c r="F248" s="25">
        <v>121087.66</v>
      </c>
      <c r="G248" s="10">
        <f t="shared" si="20"/>
        <v>0.55039845454545455</v>
      </c>
    </row>
    <row r="249" spans="1:7" x14ac:dyDescent="0.25">
      <c r="A249" s="6"/>
      <c r="B249" s="21" t="s">
        <v>216</v>
      </c>
      <c r="C249" s="22" t="s">
        <v>217</v>
      </c>
      <c r="D249" s="23">
        <v>560000</v>
      </c>
      <c r="E249" s="24">
        <v>560000</v>
      </c>
      <c r="F249" s="25">
        <v>233034</v>
      </c>
      <c r="G249" s="10">
        <f t="shared" si="20"/>
        <v>0.41613214285714284</v>
      </c>
    </row>
    <row r="250" spans="1:7" x14ac:dyDescent="0.25">
      <c r="A250" s="6"/>
      <c r="B250" s="21" t="s">
        <v>124</v>
      </c>
      <c r="C250" s="22" t="s">
        <v>125</v>
      </c>
      <c r="D250" s="23">
        <v>200000</v>
      </c>
      <c r="E250" s="24">
        <v>200000</v>
      </c>
      <c r="F250" s="23">
        <v>67548.509999999995</v>
      </c>
      <c r="G250" s="10">
        <f t="shared" si="20"/>
        <v>0.33774254999999997</v>
      </c>
    </row>
    <row r="251" spans="1:7" x14ac:dyDescent="0.25">
      <c r="A251" s="6"/>
      <c r="B251" s="21" t="s">
        <v>194</v>
      </c>
      <c r="C251" s="22" t="s">
        <v>195</v>
      </c>
      <c r="D251" s="23">
        <v>590000</v>
      </c>
      <c r="E251" s="24">
        <v>590000</v>
      </c>
      <c r="F251" s="23">
        <v>20150</v>
      </c>
      <c r="G251" s="10">
        <f t="shared" si="20"/>
        <v>3.4152542372881359E-2</v>
      </c>
    </row>
    <row r="252" spans="1:7" x14ac:dyDescent="0.25">
      <c r="A252" s="6"/>
      <c r="B252" s="21" t="s">
        <v>154</v>
      </c>
      <c r="C252" s="22" t="s">
        <v>155</v>
      </c>
      <c r="D252" s="23">
        <v>200000</v>
      </c>
      <c r="E252" s="24">
        <v>200000</v>
      </c>
      <c r="F252" s="25">
        <v>69914.759999999995</v>
      </c>
      <c r="G252" s="10">
        <f t="shared" si="20"/>
        <v>0.34957379999999999</v>
      </c>
    </row>
    <row r="253" spans="1:7" x14ac:dyDescent="0.25">
      <c r="A253" s="6"/>
      <c r="B253" s="21" t="s">
        <v>120</v>
      </c>
      <c r="C253" s="22" t="s">
        <v>121</v>
      </c>
      <c r="D253" s="23">
        <v>3400000</v>
      </c>
      <c r="E253" s="24">
        <v>3294320</v>
      </c>
      <c r="F253" s="25">
        <v>1371578.73</v>
      </c>
      <c r="G253" s="10">
        <f t="shared" si="20"/>
        <v>0.41634653889118239</v>
      </c>
    </row>
    <row r="254" spans="1:7" x14ac:dyDescent="0.25">
      <c r="A254" s="6"/>
      <c r="B254" s="21" t="s">
        <v>110</v>
      </c>
      <c r="C254" s="22" t="s">
        <v>111</v>
      </c>
      <c r="D254" s="23">
        <v>30000</v>
      </c>
      <c r="E254" s="24">
        <v>30000</v>
      </c>
      <c r="F254" s="23">
        <v>19442</v>
      </c>
      <c r="G254" s="10">
        <f t="shared" si="20"/>
        <v>0.64806666666666668</v>
      </c>
    </row>
    <row r="255" spans="1:7" x14ac:dyDescent="0.25">
      <c r="A255" s="6"/>
      <c r="B255" s="21" t="s">
        <v>232</v>
      </c>
      <c r="C255" s="22" t="s">
        <v>233</v>
      </c>
      <c r="D255" s="23">
        <v>500000</v>
      </c>
      <c r="E255" s="24">
        <v>500000</v>
      </c>
      <c r="F255" s="23">
        <v>8712</v>
      </c>
      <c r="G255" s="10">
        <f t="shared" si="20"/>
        <v>1.7423999999999999E-2</v>
      </c>
    </row>
    <row r="256" spans="1:7" x14ac:dyDescent="0.25">
      <c r="A256" s="6"/>
      <c r="B256" s="21" t="s">
        <v>156</v>
      </c>
      <c r="C256" s="22" t="s">
        <v>157</v>
      </c>
      <c r="D256" s="23">
        <v>25000</v>
      </c>
      <c r="E256" s="24">
        <v>25000</v>
      </c>
      <c r="F256" s="25">
        <v>11430</v>
      </c>
      <c r="G256" s="10">
        <f t="shared" si="20"/>
        <v>0.4572</v>
      </c>
    </row>
    <row r="257" spans="1:9" x14ac:dyDescent="0.25">
      <c r="A257" s="6"/>
      <c r="B257" s="21" t="s">
        <v>158</v>
      </c>
      <c r="C257" s="22" t="s">
        <v>159</v>
      </c>
      <c r="D257" s="23">
        <v>100000</v>
      </c>
      <c r="E257" s="24">
        <v>100000</v>
      </c>
      <c r="F257" s="25">
        <v>28758.98</v>
      </c>
      <c r="G257" s="10">
        <f t="shared" si="20"/>
        <v>0.28758980000000001</v>
      </c>
    </row>
    <row r="258" spans="1:9" x14ac:dyDescent="0.25">
      <c r="A258" s="6"/>
      <c r="B258" s="21" t="s">
        <v>234</v>
      </c>
      <c r="C258" s="22" t="s">
        <v>235</v>
      </c>
      <c r="D258" s="23">
        <v>150000</v>
      </c>
      <c r="E258" s="24">
        <v>150000</v>
      </c>
      <c r="F258" s="23">
        <v>59672.480000000003</v>
      </c>
      <c r="G258" s="10">
        <f t="shared" si="20"/>
        <v>0.39781653333333333</v>
      </c>
    </row>
    <row r="259" spans="1:9" x14ac:dyDescent="0.25">
      <c r="A259" s="6"/>
      <c r="B259" s="21" t="s">
        <v>236</v>
      </c>
      <c r="C259" s="22" t="s">
        <v>237</v>
      </c>
      <c r="D259" s="23">
        <v>70000</v>
      </c>
      <c r="E259" s="24">
        <v>70000</v>
      </c>
      <c r="F259" s="23">
        <v>54604.3</v>
      </c>
      <c r="G259" s="10">
        <f t="shared" si="20"/>
        <v>0.78006142857142857</v>
      </c>
    </row>
    <row r="260" spans="1:9" x14ac:dyDescent="0.25">
      <c r="A260" s="6"/>
      <c r="B260" s="21" t="s">
        <v>168</v>
      </c>
      <c r="C260" s="22" t="s">
        <v>169</v>
      </c>
      <c r="D260" s="23">
        <v>0</v>
      </c>
      <c r="E260" s="24">
        <v>0</v>
      </c>
      <c r="F260" s="25">
        <v>12937</v>
      </c>
      <c r="G260" s="10">
        <v>0</v>
      </c>
    </row>
    <row r="261" spans="1:9" x14ac:dyDescent="0.25">
      <c r="A261" s="6"/>
      <c r="B261" s="21" t="s">
        <v>238</v>
      </c>
      <c r="C261" s="22" t="s">
        <v>239</v>
      </c>
      <c r="D261" s="23">
        <v>0</v>
      </c>
      <c r="E261" s="24">
        <v>0</v>
      </c>
      <c r="F261" s="25">
        <v>85888</v>
      </c>
      <c r="G261" s="10">
        <v>0</v>
      </c>
    </row>
    <row r="262" spans="1:9" x14ac:dyDescent="0.25">
      <c r="A262" s="6"/>
      <c r="B262" s="21" t="s">
        <v>240</v>
      </c>
      <c r="C262" s="22" t="s">
        <v>241</v>
      </c>
      <c r="D262" s="23">
        <v>0</v>
      </c>
      <c r="E262" s="24">
        <v>40000</v>
      </c>
      <c r="F262" s="23">
        <v>20000</v>
      </c>
      <c r="G262" s="10">
        <f t="shared" si="20"/>
        <v>0.5</v>
      </c>
    </row>
    <row r="263" spans="1:9" x14ac:dyDescent="0.25">
      <c r="A263" s="6"/>
      <c r="B263" s="21" t="s">
        <v>166</v>
      </c>
      <c r="C263" s="22" t="s">
        <v>167</v>
      </c>
      <c r="D263" s="23">
        <v>105000</v>
      </c>
      <c r="E263" s="24">
        <v>105000</v>
      </c>
      <c r="F263" s="23">
        <v>20169</v>
      </c>
      <c r="G263" s="10">
        <f t="shared" si="20"/>
        <v>0.19208571428571428</v>
      </c>
    </row>
    <row r="264" spans="1:9" x14ac:dyDescent="0.25">
      <c r="A264" s="6"/>
      <c r="B264" s="21" t="s">
        <v>242</v>
      </c>
      <c r="C264" s="22" t="s">
        <v>243</v>
      </c>
      <c r="D264" s="23">
        <v>105000</v>
      </c>
      <c r="E264" s="24">
        <v>105000</v>
      </c>
      <c r="F264" s="25">
        <v>89760</v>
      </c>
      <c r="G264" s="10">
        <f t="shared" si="20"/>
        <v>0.85485714285714287</v>
      </c>
    </row>
    <row r="265" spans="1:9" x14ac:dyDescent="0.25">
      <c r="A265" s="6"/>
      <c r="B265" s="21" t="s">
        <v>218</v>
      </c>
      <c r="C265" s="22" t="s">
        <v>219</v>
      </c>
      <c r="D265" s="23">
        <v>30000</v>
      </c>
      <c r="E265" s="24">
        <v>30000</v>
      </c>
      <c r="F265" s="25">
        <v>18300</v>
      </c>
      <c r="G265" s="10">
        <f t="shared" si="20"/>
        <v>0.61</v>
      </c>
    </row>
    <row r="266" spans="1:9" x14ac:dyDescent="0.25">
      <c r="A266" s="6"/>
      <c r="B266" s="21" t="s">
        <v>244</v>
      </c>
      <c r="C266" s="22" t="s">
        <v>245</v>
      </c>
      <c r="D266" s="23">
        <v>8000</v>
      </c>
      <c r="E266" s="24">
        <v>8000</v>
      </c>
      <c r="F266" s="23">
        <v>0</v>
      </c>
      <c r="G266" s="10">
        <f t="shared" si="20"/>
        <v>0</v>
      </c>
    </row>
    <row r="267" spans="1:9" x14ac:dyDescent="0.25">
      <c r="A267" s="6"/>
      <c r="B267" s="21" t="s">
        <v>246</v>
      </c>
      <c r="C267" s="22" t="s">
        <v>247</v>
      </c>
      <c r="D267" s="23">
        <v>464284.76</v>
      </c>
      <c r="E267" s="24">
        <v>464284.76</v>
      </c>
      <c r="F267" s="23">
        <v>143899</v>
      </c>
      <c r="G267" s="10">
        <f t="shared" si="20"/>
        <v>0.30993694473193562</v>
      </c>
    </row>
    <row r="268" spans="1:9" x14ac:dyDescent="0.25">
      <c r="A268" s="6"/>
      <c r="B268" s="21" t="s">
        <v>248</v>
      </c>
      <c r="C268" s="22" t="s">
        <v>249</v>
      </c>
      <c r="D268" s="23">
        <v>21318063.129999999</v>
      </c>
      <c r="E268" s="24">
        <v>19372562.190000001</v>
      </c>
      <c r="F268" s="25">
        <v>0</v>
      </c>
      <c r="G268" s="10">
        <f t="shared" si="20"/>
        <v>0</v>
      </c>
    </row>
    <row r="269" spans="1:9" x14ac:dyDescent="0.25">
      <c r="A269" s="6"/>
      <c r="B269" s="21" t="s">
        <v>250</v>
      </c>
      <c r="C269" s="22" t="s">
        <v>251</v>
      </c>
      <c r="D269" s="23">
        <v>223000</v>
      </c>
      <c r="E269" s="24">
        <v>223000</v>
      </c>
      <c r="F269" s="23">
        <v>105875</v>
      </c>
      <c r="G269" s="10">
        <f t="shared" si="20"/>
        <v>0.47477578475336324</v>
      </c>
    </row>
    <row r="270" spans="1:9" x14ac:dyDescent="0.25">
      <c r="A270" s="6"/>
      <c r="B270" s="21" t="s">
        <v>252</v>
      </c>
      <c r="C270" s="22" t="s">
        <v>253</v>
      </c>
      <c r="D270" s="23">
        <v>2400000</v>
      </c>
      <c r="E270" s="24">
        <v>2400000</v>
      </c>
      <c r="F270" s="23">
        <v>870247.21</v>
      </c>
      <c r="G270" s="10">
        <f t="shared" si="20"/>
        <v>0.36260300416666663</v>
      </c>
      <c r="I270" s="32"/>
    </row>
    <row r="271" spans="1:9" x14ac:dyDescent="0.25">
      <c r="A271" s="15" t="s">
        <v>103</v>
      </c>
      <c r="B271" s="16" t="s">
        <v>4</v>
      </c>
      <c r="C271" s="17" t="s">
        <v>104</v>
      </c>
      <c r="D271" s="18">
        <v>5730000</v>
      </c>
      <c r="E271" s="19">
        <v>5730000</v>
      </c>
      <c r="F271" s="18">
        <v>1983562.63</v>
      </c>
      <c r="G271" s="20">
        <f>F271/E271</f>
        <v>0.34617148865619546</v>
      </c>
    </row>
    <row r="272" spans="1:9" x14ac:dyDescent="0.25">
      <c r="A272" s="6"/>
      <c r="B272" s="21" t="s">
        <v>254</v>
      </c>
      <c r="C272" s="22" t="s">
        <v>255</v>
      </c>
      <c r="D272" s="23">
        <v>5600000</v>
      </c>
      <c r="E272" s="24">
        <v>5600000</v>
      </c>
      <c r="F272" s="25">
        <v>1929085.18</v>
      </c>
      <c r="G272" s="10">
        <f>F272/E272</f>
        <v>0.3444794964285714</v>
      </c>
      <c r="I272" s="32"/>
    </row>
    <row r="273" spans="1:7" x14ac:dyDescent="0.25">
      <c r="A273" s="6"/>
      <c r="B273" s="21" t="s">
        <v>216</v>
      </c>
      <c r="C273" s="22" t="s">
        <v>217</v>
      </c>
      <c r="D273" s="23">
        <v>130000</v>
      </c>
      <c r="E273" s="24">
        <v>130000</v>
      </c>
      <c r="F273" s="25">
        <v>54477.45</v>
      </c>
      <c r="G273" s="10">
        <f>F273/E273</f>
        <v>0.41905730769230765</v>
      </c>
    </row>
    <row r="274" spans="1:7" x14ac:dyDescent="0.25">
      <c r="A274" s="15" t="s">
        <v>256</v>
      </c>
      <c r="B274" s="16" t="s">
        <v>4</v>
      </c>
      <c r="C274" s="17" t="s">
        <v>257</v>
      </c>
      <c r="D274" s="18">
        <v>9700000</v>
      </c>
      <c r="E274" s="19">
        <v>9700000</v>
      </c>
      <c r="F274" s="18">
        <v>2018670.49</v>
      </c>
      <c r="G274" s="20">
        <f>F274/E274</f>
        <v>0.20811035979381443</v>
      </c>
    </row>
    <row r="275" spans="1:7" x14ac:dyDescent="0.25">
      <c r="A275" s="6"/>
      <c r="B275" s="21" t="s">
        <v>244</v>
      </c>
      <c r="C275" s="22" t="s">
        <v>245</v>
      </c>
      <c r="D275" s="23">
        <v>4000000</v>
      </c>
      <c r="E275" s="24">
        <v>4000000</v>
      </c>
      <c r="F275" s="25">
        <v>2018670.49</v>
      </c>
      <c r="G275" s="10">
        <f>F275/E275</f>
        <v>0.50466762249999997</v>
      </c>
    </row>
    <row r="276" spans="1:7" x14ac:dyDescent="0.25">
      <c r="A276" s="6"/>
      <c r="B276" s="21" t="s">
        <v>258</v>
      </c>
      <c r="C276" s="22" t="s">
        <v>259</v>
      </c>
      <c r="D276" s="23">
        <v>5700000</v>
      </c>
      <c r="E276" s="24">
        <v>5700000</v>
      </c>
      <c r="F276" s="25">
        <v>0</v>
      </c>
      <c r="G276" s="10">
        <f>F276/E276</f>
        <v>0</v>
      </c>
    </row>
    <row r="277" spans="1:7" x14ac:dyDescent="0.25">
      <c r="A277" s="15" t="s">
        <v>260</v>
      </c>
      <c r="B277" s="16" t="s">
        <v>4</v>
      </c>
      <c r="C277" s="17" t="s">
        <v>261</v>
      </c>
      <c r="D277" s="18">
        <v>0</v>
      </c>
      <c r="E277" s="19">
        <v>296674.2</v>
      </c>
      <c r="F277" s="18">
        <v>252682.9</v>
      </c>
      <c r="G277" s="20">
        <f>F277/E277</f>
        <v>0.85171848445196785</v>
      </c>
    </row>
    <row r="278" spans="1:7" x14ac:dyDescent="0.25">
      <c r="A278" s="6"/>
      <c r="B278" s="21" t="s">
        <v>262</v>
      </c>
      <c r="C278" s="22" t="s">
        <v>263</v>
      </c>
      <c r="D278" s="23">
        <v>0</v>
      </c>
      <c r="E278" s="24">
        <v>296674.2</v>
      </c>
      <c r="F278" s="25">
        <v>252682.9</v>
      </c>
      <c r="G278" s="10">
        <f>F278/E278</f>
        <v>0.85171848445196785</v>
      </c>
    </row>
    <row r="279" spans="1:7" x14ac:dyDescent="0.25">
      <c r="A279" s="51" t="s">
        <v>267</v>
      </c>
      <c r="B279" s="51" t="s">
        <v>4</v>
      </c>
      <c r="C279" s="52" t="s">
        <v>4</v>
      </c>
      <c r="D279" s="53">
        <v>273876614.88999999</v>
      </c>
      <c r="E279" s="53">
        <v>278998979.66000003</v>
      </c>
      <c r="F279" s="53">
        <f>F2+F6+F9+F13+F18+F21+F28+F34+F37+F57+F63+F69+F72+F74+F84+F87+F97+F102+F115+F130+F132+F137+F139+F147+F149+F155+F159+F166+F168+F172+F185+F187+F209+F220+F228+F231+F271+F274+F277</f>
        <v>84496984.289999992</v>
      </c>
      <c r="G279" s="54">
        <f>F279/E279</f>
        <v>0.30285768210683633</v>
      </c>
    </row>
    <row r="280" spans="1:7" ht="25.5" thickBot="1" x14ac:dyDescent="0.3">
      <c r="A280" s="56" t="s">
        <v>271</v>
      </c>
      <c r="B280" s="57">
        <v>8901</v>
      </c>
      <c r="C280" s="58" t="s">
        <v>272</v>
      </c>
      <c r="D280" s="59">
        <v>0</v>
      </c>
      <c r="E280" s="59">
        <v>0</v>
      </c>
      <c r="F280" s="60">
        <v>294646.52</v>
      </c>
      <c r="G280" s="61"/>
    </row>
    <row r="281" spans="1:7" ht="16.5" thickTop="1" thickBot="1" x14ac:dyDescent="0.3">
      <c r="A281" s="38" t="s">
        <v>267</v>
      </c>
      <c r="B281" s="39" t="s">
        <v>4</v>
      </c>
      <c r="C281" s="40" t="s">
        <v>4</v>
      </c>
      <c r="D281" s="41">
        <v>273876614.88999999</v>
      </c>
      <c r="E281" s="41">
        <v>275454979.66000003</v>
      </c>
      <c r="F281" s="41">
        <f>F279+F280</f>
        <v>84791630.809999987</v>
      </c>
      <c r="G281" s="42">
        <f>F281/E281</f>
        <v>0.30782391705047452</v>
      </c>
    </row>
    <row r="282" spans="1:7" ht="15.75" thickTop="1" x14ac:dyDescent="0.25"/>
    <row r="285" spans="1:7" x14ac:dyDescent="0.25">
      <c r="F285" s="32"/>
    </row>
    <row r="286" spans="1:7" x14ac:dyDescent="0.25">
      <c r="A286" s="1"/>
      <c r="B286" s="1"/>
      <c r="C286" s="1"/>
      <c r="D286" s="2"/>
      <c r="E286" s="2"/>
      <c r="F286" s="55"/>
    </row>
    <row r="287" spans="1:7" x14ac:dyDescent="0.25">
      <c r="A287" s="1"/>
      <c r="B287" s="1"/>
      <c r="C287" s="1"/>
      <c r="D287" s="2"/>
      <c r="E287" s="2"/>
      <c r="F287" s="55"/>
    </row>
    <row r="288" spans="1:7" x14ac:dyDescent="0.25">
      <c r="A288" s="1"/>
      <c r="B288" s="1"/>
      <c r="C288" s="1"/>
      <c r="D288" s="2"/>
      <c r="E288" s="2"/>
      <c r="F288" s="55"/>
    </row>
    <row r="289" spans="6:6" x14ac:dyDescent="0.25">
      <c r="F289" s="31"/>
    </row>
    <row r="290" spans="6:6" x14ac:dyDescent="0.25">
      <c r="F290" s="55"/>
    </row>
    <row r="292" spans="6:6" x14ac:dyDescent="0.25">
      <c r="F292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DBA0-DC59-45A9-9D95-10E2D552A830}">
  <dimension ref="A1:C12"/>
  <sheetViews>
    <sheetView workbookViewId="0">
      <selection activeCell="B15" sqref="B15"/>
    </sheetView>
  </sheetViews>
  <sheetFormatPr defaultRowHeight="15" x14ac:dyDescent="0.25"/>
  <cols>
    <col min="1" max="1" width="11.140625" style="65" customWidth="1"/>
    <col min="2" max="2" width="40.28515625" style="65" customWidth="1"/>
    <col min="3" max="3" width="15.42578125" style="65" customWidth="1"/>
    <col min="4" max="16384" width="9.140625" style="65"/>
  </cols>
  <sheetData>
    <row r="1" spans="1:3" ht="15.75" thickBot="1" x14ac:dyDescent="0.3">
      <c r="A1" s="62" t="s">
        <v>273</v>
      </c>
      <c r="B1" s="63" t="s">
        <v>274</v>
      </c>
      <c r="C1" s="64">
        <v>45443</v>
      </c>
    </row>
    <row r="2" spans="1:3" ht="15.75" thickTop="1" x14ac:dyDescent="0.25">
      <c r="A2" s="66" t="s">
        <v>275</v>
      </c>
      <c r="B2" s="67" t="s">
        <v>276</v>
      </c>
      <c r="C2" s="99">
        <v>38064.76</v>
      </c>
    </row>
    <row r="3" spans="1:3" x14ac:dyDescent="0.25">
      <c r="A3" s="66" t="s">
        <v>277</v>
      </c>
      <c r="B3" s="66" t="s">
        <v>278</v>
      </c>
      <c r="C3" s="100">
        <v>26322</v>
      </c>
    </row>
    <row r="4" spans="1:3" x14ac:dyDescent="0.25">
      <c r="A4" s="66" t="s">
        <v>279</v>
      </c>
      <c r="B4" s="66" t="s">
        <v>280</v>
      </c>
      <c r="C4" s="100">
        <v>0</v>
      </c>
    </row>
    <row r="5" spans="1:3" x14ac:dyDescent="0.25">
      <c r="A5" s="66" t="s">
        <v>281</v>
      </c>
      <c r="B5" s="66" t="s">
        <v>282</v>
      </c>
      <c r="C5" s="101">
        <v>0</v>
      </c>
    </row>
    <row r="6" spans="1:3" x14ac:dyDescent="0.25">
      <c r="A6" s="66" t="s">
        <v>283</v>
      </c>
      <c r="B6" s="66" t="s">
        <v>284</v>
      </c>
      <c r="C6" s="100">
        <v>0</v>
      </c>
    </row>
    <row r="7" spans="1:3" x14ac:dyDescent="0.25">
      <c r="A7" s="68" t="s">
        <v>285</v>
      </c>
      <c r="B7" s="66" t="s">
        <v>286</v>
      </c>
      <c r="C7" s="100">
        <v>59544.5</v>
      </c>
    </row>
    <row r="8" spans="1:3" x14ac:dyDescent="0.25">
      <c r="A8" s="68" t="s">
        <v>287</v>
      </c>
      <c r="B8" s="66" t="s">
        <v>288</v>
      </c>
      <c r="C8" s="100">
        <v>28208.07</v>
      </c>
    </row>
    <row r="9" spans="1:3" x14ac:dyDescent="0.25">
      <c r="A9" s="66" t="s">
        <v>289</v>
      </c>
      <c r="B9" s="66" t="s">
        <v>290</v>
      </c>
      <c r="C9" s="100">
        <v>4154599.7</v>
      </c>
    </row>
    <row r="10" spans="1:3" x14ac:dyDescent="0.25">
      <c r="A10" s="68">
        <v>23165</v>
      </c>
      <c r="B10" s="66" t="s">
        <v>291</v>
      </c>
      <c r="C10" s="100">
        <v>33134231.120000001</v>
      </c>
    </row>
    <row r="11" spans="1:3" ht="15.75" thickBot="1" x14ac:dyDescent="0.3">
      <c r="A11" s="69" t="s">
        <v>292</v>
      </c>
      <c r="B11" s="69" t="s">
        <v>293</v>
      </c>
      <c r="C11" s="102">
        <v>25844.27</v>
      </c>
    </row>
    <row r="12" spans="1:3" ht="15.75" thickTop="1" x14ac:dyDescent="0.25">
      <c r="A12" s="70" t="s">
        <v>270</v>
      </c>
      <c r="B12" s="70"/>
      <c r="C12" s="71">
        <f>SUM(C2:C11)</f>
        <v>37466814.420000002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6847-6CE0-432F-ADC3-57F3AAD168F1}">
  <dimension ref="A1:G15"/>
  <sheetViews>
    <sheetView tabSelected="1" workbookViewId="0">
      <selection activeCell="F30" sqref="F30"/>
    </sheetView>
  </sheetViews>
  <sheetFormatPr defaultRowHeight="15" x14ac:dyDescent="0.25"/>
  <cols>
    <col min="1" max="3" width="9.140625" style="65"/>
    <col min="4" max="5" width="23.42578125" style="65" customWidth="1"/>
    <col min="6" max="6" width="20" style="65" customWidth="1"/>
    <col min="7" max="7" width="47.28515625" style="65" customWidth="1"/>
    <col min="8" max="16384" width="9.140625" style="65"/>
  </cols>
  <sheetData>
    <row r="1" spans="1:7" x14ac:dyDescent="0.25">
      <c r="A1" s="72" t="s">
        <v>294</v>
      </c>
      <c r="B1" s="72"/>
      <c r="C1" s="72"/>
      <c r="D1" s="72"/>
      <c r="E1" s="72"/>
      <c r="F1" s="72"/>
      <c r="G1" s="72"/>
    </row>
    <row r="2" spans="1:7" ht="15.75" thickBot="1" x14ac:dyDescent="0.3">
      <c r="A2" s="73" t="s">
        <v>295</v>
      </c>
      <c r="B2" s="74" t="s">
        <v>296</v>
      </c>
      <c r="C2" s="74" t="s">
        <v>297</v>
      </c>
      <c r="D2" s="75" t="s">
        <v>298</v>
      </c>
      <c r="E2" s="76" t="s">
        <v>299</v>
      </c>
      <c r="F2" s="77" t="s">
        <v>300</v>
      </c>
      <c r="G2" s="78"/>
    </row>
    <row r="3" spans="1:7" ht="15.75" thickTop="1" x14ac:dyDescent="0.25">
      <c r="A3" s="68" t="s">
        <v>248</v>
      </c>
      <c r="B3" s="68" t="s">
        <v>99</v>
      </c>
      <c r="C3" s="66" t="s">
        <v>4</v>
      </c>
      <c r="D3" s="79">
        <f>1867456.13+200607</f>
        <v>2068063.13</v>
      </c>
      <c r="E3" s="80">
        <f>E15-SUM(E4:E14)</f>
        <v>2022584.9000000022</v>
      </c>
      <c r="F3" s="81" t="s">
        <v>301</v>
      </c>
      <c r="G3" s="82"/>
    </row>
    <row r="4" spans="1:7" x14ac:dyDescent="0.25">
      <c r="A4" s="66" t="s">
        <v>248</v>
      </c>
      <c r="B4" s="66" t="s">
        <v>99</v>
      </c>
      <c r="C4" s="66"/>
      <c r="D4" s="79">
        <v>10000000</v>
      </c>
      <c r="E4" s="80">
        <v>8500000</v>
      </c>
      <c r="F4" s="81" t="s">
        <v>302</v>
      </c>
      <c r="G4" s="82"/>
    </row>
    <row r="5" spans="1:7" x14ac:dyDescent="0.25">
      <c r="A5" s="68">
        <v>5901</v>
      </c>
      <c r="B5" s="68">
        <v>6171</v>
      </c>
      <c r="C5" s="66"/>
      <c r="D5" s="79">
        <v>400000</v>
      </c>
      <c r="E5" s="80">
        <v>400000</v>
      </c>
      <c r="F5" s="83" t="s">
        <v>303</v>
      </c>
      <c r="G5" s="68"/>
    </row>
    <row r="6" spans="1:7" x14ac:dyDescent="0.25">
      <c r="A6" s="68">
        <v>5901</v>
      </c>
      <c r="B6" s="68">
        <v>6171</v>
      </c>
      <c r="C6" s="66"/>
      <c r="D6" s="79">
        <v>250000</v>
      </c>
      <c r="E6" s="80">
        <v>250000</v>
      </c>
      <c r="F6" s="81" t="s">
        <v>304</v>
      </c>
      <c r="G6" s="82"/>
    </row>
    <row r="7" spans="1:7" x14ac:dyDescent="0.25">
      <c r="A7" s="68">
        <v>5901</v>
      </c>
      <c r="B7" s="68">
        <v>6171</v>
      </c>
      <c r="C7" s="66"/>
      <c r="D7" s="79">
        <v>200000</v>
      </c>
      <c r="E7" s="80">
        <v>200000</v>
      </c>
      <c r="F7" s="84" t="s">
        <v>305</v>
      </c>
      <c r="G7" s="85"/>
    </row>
    <row r="8" spans="1:7" x14ac:dyDescent="0.25">
      <c r="A8" s="66" t="s">
        <v>248</v>
      </c>
      <c r="B8" s="66" t="s">
        <v>99</v>
      </c>
      <c r="C8" s="66"/>
      <c r="D8" s="79">
        <v>900000</v>
      </c>
      <c r="E8" s="80">
        <v>900000</v>
      </c>
      <c r="F8" s="81" t="s">
        <v>306</v>
      </c>
      <c r="G8" s="82"/>
    </row>
    <row r="9" spans="1:7" x14ac:dyDescent="0.25">
      <c r="A9" s="66" t="s">
        <v>248</v>
      </c>
      <c r="B9" s="66" t="s">
        <v>99</v>
      </c>
      <c r="C9" s="66"/>
      <c r="D9" s="79">
        <v>2000000</v>
      </c>
      <c r="E9" s="80">
        <v>2000000</v>
      </c>
      <c r="F9" s="81" t="s">
        <v>307</v>
      </c>
      <c r="G9" s="82"/>
    </row>
    <row r="10" spans="1:7" x14ac:dyDescent="0.25">
      <c r="A10" s="66" t="s">
        <v>248</v>
      </c>
      <c r="B10" s="66" t="s">
        <v>99</v>
      </c>
      <c r="C10" s="66"/>
      <c r="D10" s="79">
        <v>1500000</v>
      </c>
      <c r="E10" s="80">
        <v>1500000</v>
      </c>
      <c r="F10" s="81" t="s">
        <v>308</v>
      </c>
      <c r="G10" s="82"/>
    </row>
    <row r="11" spans="1:7" x14ac:dyDescent="0.25">
      <c r="A11" s="66" t="s">
        <v>248</v>
      </c>
      <c r="B11" s="66" t="s">
        <v>99</v>
      </c>
      <c r="C11" s="66"/>
      <c r="D11" s="79">
        <v>2100000</v>
      </c>
      <c r="E11" s="80">
        <v>2100000</v>
      </c>
      <c r="F11" s="81" t="s">
        <v>309</v>
      </c>
      <c r="G11" s="82"/>
    </row>
    <row r="12" spans="1:7" x14ac:dyDescent="0.25">
      <c r="A12" s="66" t="s">
        <v>248</v>
      </c>
      <c r="B12" s="66" t="s">
        <v>99</v>
      </c>
      <c r="C12" s="66"/>
      <c r="D12" s="79">
        <v>1400000</v>
      </c>
      <c r="E12" s="80">
        <f>1400000-400022.71</f>
        <v>999977.29</v>
      </c>
      <c r="F12" s="81" t="s">
        <v>310</v>
      </c>
      <c r="G12" s="82"/>
    </row>
    <row r="13" spans="1:7" x14ac:dyDescent="0.25">
      <c r="A13" s="66" t="s">
        <v>248</v>
      </c>
      <c r="B13" s="66" t="s">
        <v>99</v>
      </c>
      <c r="C13" s="66"/>
      <c r="D13" s="79">
        <v>200000</v>
      </c>
      <c r="E13" s="80">
        <v>200000</v>
      </c>
      <c r="F13" s="83" t="s">
        <v>311</v>
      </c>
      <c r="G13" s="68"/>
    </row>
    <row r="14" spans="1:7" ht="15.75" thickBot="1" x14ac:dyDescent="0.3">
      <c r="A14" s="66" t="s">
        <v>248</v>
      </c>
      <c r="B14" s="66" t="s">
        <v>99</v>
      </c>
      <c r="C14" s="66"/>
      <c r="D14" s="86">
        <v>300000</v>
      </c>
      <c r="E14" s="87">
        <v>300000</v>
      </c>
      <c r="F14" s="88" t="s">
        <v>312</v>
      </c>
      <c r="G14" s="89"/>
    </row>
    <row r="15" spans="1:7" ht="15.75" thickTop="1" x14ac:dyDescent="0.25">
      <c r="A15" s="90"/>
      <c r="B15" s="91"/>
      <c r="C15" s="91"/>
      <c r="D15" s="92">
        <f>SUM(D3:D14)</f>
        <v>21318063.129999999</v>
      </c>
      <c r="E15" s="92">
        <v>19372562.190000001</v>
      </c>
      <c r="F15" s="93"/>
      <c r="G15" s="94"/>
    </row>
  </sheetData>
  <mergeCells count="13">
    <mergeCell ref="F15:G15"/>
    <mergeCell ref="F8:G8"/>
    <mergeCell ref="F9:G9"/>
    <mergeCell ref="F10:G10"/>
    <mergeCell ref="F11:G11"/>
    <mergeCell ref="F12:G12"/>
    <mergeCell ref="F14:G14"/>
    <mergeCell ref="A1:G1"/>
    <mergeCell ref="F2:G2"/>
    <mergeCell ref="F3:G3"/>
    <mergeCell ref="F4:G4"/>
    <mergeCell ref="F6:G6"/>
    <mergeCell ref="F7:G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EA9B-439B-4548-9D22-B36B41038F8F}">
  <dimension ref="A1:D4"/>
  <sheetViews>
    <sheetView workbookViewId="0">
      <selection activeCell="D4" sqref="D4"/>
    </sheetView>
  </sheetViews>
  <sheetFormatPr defaultRowHeight="15" x14ac:dyDescent="0.25"/>
  <cols>
    <col min="1" max="1" width="9.140625" style="65"/>
    <col min="2" max="2" width="37.5703125" style="65" customWidth="1"/>
    <col min="3" max="3" width="21" style="65" customWidth="1"/>
    <col min="4" max="4" width="18" style="65" customWidth="1"/>
    <col min="5" max="16384" width="9.140625" style="65"/>
  </cols>
  <sheetData>
    <row r="1" spans="1:4" ht="15.75" thickBot="1" x14ac:dyDescent="0.3">
      <c r="A1" s="62" t="s">
        <v>273</v>
      </c>
      <c r="B1" s="63" t="s">
        <v>274</v>
      </c>
      <c r="C1" s="95" t="s">
        <v>313</v>
      </c>
      <c r="D1" s="95" t="s">
        <v>314</v>
      </c>
    </row>
    <row r="2" spans="1:4" ht="15.75" thickTop="1" x14ac:dyDescent="0.25">
      <c r="A2" s="66" t="s">
        <v>315</v>
      </c>
      <c r="B2" s="67" t="s">
        <v>316</v>
      </c>
      <c r="C2" s="96">
        <v>833333.4</v>
      </c>
      <c r="D2" s="96">
        <v>-50377879.5</v>
      </c>
    </row>
    <row r="3" spans="1:4" ht="15.75" thickBot="1" x14ac:dyDescent="0.3">
      <c r="A3" s="69" t="s">
        <v>317</v>
      </c>
      <c r="B3" s="69" t="s">
        <v>318</v>
      </c>
      <c r="C3" s="97">
        <v>373083.4</v>
      </c>
      <c r="D3" s="97">
        <v>-28382501.120000001</v>
      </c>
    </row>
    <row r="4" spans="1:4" ht="15.75" thickTop="1" x14ac:dyDescent="0.25">
      <c r="A4" s="70"/>
      <c r="B4" s="70"/>
      <c r="C4" s="98">
        <f>SUM(C2:C3)</f>
        <v>1206416.8</v>
      </c>
      <c r="D4" s="98">
        <f>SUM(D2:D3)</f>
        <v>-78760380.620000005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Rozpočtové příjmy</vt:lpstr>
      <vt:lpstr>II. Rozpočtové výdaje</vt:lpstr>
      <vt:lpstr>III. Stavy bankovních účtů</vt:lpstr>
      <vt:lpstr>IV. Rezerva</vt:lpstr>
      <vt:lpstr>V. Stavy úvěrových účtů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Skálová Markéta</cp:lastModifiedBy>
  <dcterms:created xsi:type="dcterms:W3CDTF">2024-06-11T08:16:13Z</dcterms:created>
  <dcterms:modified xsi:type="dcterms:W3CDTF">2024-06-11T12:54:33Z</dcterms:modified>
</cp:coreProperties>
</file>