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éta\OF\Pověření vedení OF\čerpání rozpočtu\čerpání 2024\"/>
    </mc:Choice>
  </mc:AlternateContent>
  <xr:revisionPtr revIDLastSave="0" documentId="13_ncr:1_{D9864A48-8779-4A7B-B71A-4E9D29796583}" xr6:coauthVersionLast="47" xr6:coauthVersionMax="47" xr10:uidLastSave="{00000000-0000-0000-0000-000000000000}"/>
  <bookViews>
    <workbookView xWindow="28680" yWindow="-120" windowWidth="29040" windowHeight="15840" xr2:uid="{EB198F0B-02F8-4B82-AA5F-B5C5F0973FC1}"/>
  </bookViews>
  <sheets>
    <sheet name="I. Rozpočtové příjmy" sheetId="1" r:id="rId1"/>
    <sheet name="II. Rozpočtové výdaje" sheetId="2" r:id="rId2"/>
    <sheet name="III. Stavy bankovních účtů" sheetId="3" r:id="rId3"/>
    <sheet name="IV. Rezerva" sheetId="4" r:id="rId4"/>
    <sheet name="V. Stavy úvěrových účtů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 l="1"/>
  <c r="C4" i="5"/>
  <c r="E3" i="4"/>
  <c r="D3" i="4"/>
  <c r="D15" i="4" s="1"/>
  <c r="C12" i="3"/>
  <c r="G2" i="2"/>
  <c r="G3" i="2"/>
  <c r="G4" i="2"/>
  <c r="G5" i="2"/>
  <c r="G6" i="2"/>
  <c r="G7" i="2"/>
  <c r="G8" i="2"/>
  <c r="G9" i="2"/>
  <c r="G10" i="2"/>
  <c r="G11" i="2"/>
  <c r="G12" i="2"/>
  <c r="G13" i="2"/>
  <c r="G15" i="2"/>
  <c r="G16" i="2"/>
  <c r="G17" i="2"/>
  <c r="G18" i="2"/>
  <c r="G19" i="2"/>
  <c r="G20" i="2"/>
  <c r="G21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F271" i="2"/>
  <c r="G271" i="2" s="1"/>
  <c r="F273" i="2"/>
  <c r="G273" i="2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7" i="1"/>
  <c r="G48" i="1"/>
  <c r="G50" i="1"/>
  <c r="G51" i="1"/>
  <c r="G52" i="1"/>
  <c r="G53" i="1"/>
  <c r="G54" i="1"/>
  <c r="G56" i="1"/>
  <c r="G57" i="1"/>
  <c r="G58" i="1"/>
  <c r="G59" i="1"/>
  <c r="G60" i="1"/>
  <c r="G61" i="1"/>
  <c r="G62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F79" i="1"/>
  <c r="F82" i="1" s="1"/>
  <c r="G79" i="1"/>
  <c r="D82" i="1"/>
  <c r="E82" i="1"/>
  <c r="G82" i="1" l="1"/>
</calcChain>
</file>

<file path=xl/sharedStrings.xml><?xml version="1.0" encoding="utf-8"?>
<sst xmlns="http://schemas.openxmlformats.org/spreadsheetml/2006/main" count="867" uniqueCount="309">
  <si>
    <t/>
  </si>
  <si>
    <t>celkem</t>
  </si>
  <si>
    <t>Operace z peněžních účtů organizace nemající charakter příjmů a výdajů vládního sektoru</t>
  </si>
  <si>
    <t xml:space="preserve"> </t>
  </si>
  <si>
    <t>Změna stavu krátkodobých prostředků na bankovních účtech</t>
  </si>
  <si>
    <t>Uhrazené splátky dlouhodobých přijatých prostředků</t>
  </si>
  <si>
    <t>Celkem</t>
  </si>
  <si>
    <t>Příjem z úroků</t>
  </si>
  <si>
    <t>2141</t>
  </si>
  <si>
    <t>6310</t>
  </si>
  <si>
    <t>Obecné příjmy a výdaje z finančních operací</t>
  </si>
  <si>
    <t>Přijaté neinvestiční příspěvky a náhrady</t>
  </si>
  <si>
    <t>2324</t>
  </si>
  <si>
    <t>Přijaté peněžité neinvestiční dary</t>
  </si>
  <si>
    <t>2321</t>
  </si>
  <si>
    <t>Příjem sankčních plateb přijatých od jiných osob</t>
  </si>
  <si>
    <t>2212</t>
  </si>
  <si>
    <t>Příjem z pronájmu nebo pachtu movitých věcí</t>
  </si>
  <si>
    <t>2133</t>
  </si>
  <si>
    <t>Příjem z prodeje zboží (již nakoupeného za účelem prodeje)</t>
  </si>
  <si>
    <t>2112</t>
  </si>
  <si>
    <t>Příjem z poskytování služeb, výrobků, prací, výkonů a práv</t>
  </si>
  <si>
    <t>2111</t>
  </si>
  <si>
    <t>Činnost místní správy</t>
  </si>
  <si>
    <t>6171</t>
  </si>
  <si>
    <t>Bezpečnost a veřejný pořádek</t>
  </si>
  <si>
    <t>5311</t>
  </si>
  <si>
    <t>Ostatní příjmy z vlastní činnosti</t>
  </si>
  <si>
    <t>2119</t>
  </si>
  <si>
    <t>Osobní asistence, pečovatelská služba a podpora samostatného bydlení</t>
  </si>
  <si>
    <t>4351</t>
  </si>
  <si>
    <t>Sociální pomoc osobám v hmotné nouzi a občanům sociálně nepřizpůsobivým</t>
  </si>
  <si>
    <t>4341</t>
  </si>
  <si>
    <t>Sběr a svoz komunálních odpadů</t>
  </si>
  <si>
    <t>3722</t>
  </si>
  <si>
    <t>Příjem z prodeje pozemků</t>
  </si>
  <si>
    <t>3111</t>
  </si>
  <si>
    <t>Příjem z pronájmu nebo pachtu ostatních nemovitých věcí a jejich částí</t>
  </si>
  <si>
    <t>2132</t>
  </si>
  <si>
    <t>Příjem z pronájmu nebo pachtu pozemků</t>
  </si>
  <si>
    <t>2131</t>
  </si>
  <si>
    <t>Komunální služby a územní rozvoj jinde nezařazené</t>
  </si>
  <si>
    <t>3639</t>
  </si>
  <si>
    <t>Pohřebnictví</t>
  </si>
  <si>
    <t>3632</t>
  </si>
  <si>
    <t>Veřejné osvětlení</t>
  </si>
  <si>
    <t>3631</t>
  </si>
  <si>
    <t>Nebytové hospodářství</t>
  </si>
  <si>
    <t>3613</t>
  </si>
  <si>
    <t>Bytové hospodářství</t>
  </si>
  <si>
    <t>3612</t>
  </si>
  <si>
    <t>Ostatní záležitosti kultury, církví a sdělovacích prostředků</t>
  </si>
  <si>
    <t>3399</t>
  </si>
  <si>
    <t>Zájmová činnost v kultuře</t>
  </si>
  <si>
    <t>3392</t>
  </si>
  <si>
    <t>Ostatní záležitosti sdělovacích prostředků</t>
  </si>
  <si>
    <t>3349</t>
  </si>
  <si>
    <t>Zachování a obnova kulturních památek</t>
  </si>
  <si>
    <t>3322</t>
  </si>
  <si>
    <t>Činnosti knihovnické</t>
  </si>
  <si>
    <t>3314</t>
  </si>
  <si>
    <t>Mateřské školy</t>
  </si>
  <si>
    <t>Odvádění a čištění odpadních vod jinde nezařazené</t>
  </si>
  <si>
    <t>2329</t>
  </si>
  <si>
    <t>Odvádění a čištění odpadních vod a nakládání s kaly</t>
  </si>
  <si>
    <t>Pitná voda</t>
  </si>
  <si>
    <t>2310</t>
  </si>
  <si>
    <t>Podpora ostatních produkčních činností</t>
  </si>
  <si>
    <t>1032</t>
  </si>
  <si>
    <t>Ostatní investiční přijaté transfery ze státního rozpočtu</t>
  </si>
  <si>
    <t>4216</t>
  </si>
  <si>
    <t>Neinvestiční přijaté transfery od krajů</t>
  </si>
  <si>
    <t>4122</t>
  </si>
  <si>
    <t>Neinvestiční přijaté transfery od obcí</t>
  </si>
  <si>
    <t>4121</t>
  </si>
  <si>
    <t>Neinvestiční přijaté transfery ze státního rozpočtu v rámci souhrnného dotačního vztahu</t>
  </si>
  <si>
    <t>4112</t>
  </si>
  <si>
    <t>Příjem z daně z nemovitých věcí</t>
  </si>
  <si>
    <t>1511</t>
  </si>
  <si>
    <t>Příjem z daně z hazardních her s výjimkou dílčí daně z technických her za zdaňovací období do konce roku 2023</t>
  </si>
  <si>
    <t>1381</t>
  </si>
  <si>
    <t>Příjem ze správních poplatků</t>
  </si>
  <si>
    <t>1361</t>
  </si>
  <si>
    <t>Příjem z poplatku za obecní systém odpadového hospodářství a příjem z poplatku za odkládání komunálního odpadu z nemovité věci</t>
  </si>
  <si>
    <t>1345</t>
  </si>
  <si>
    <t>Příjem z poplatku za užívání veřejného prostranství</t>
  </si>
  <si>
    <t>1343</t>
  </si>
  <si>
    <t>Příjem z poplatku z pobytu</t>
  </si>
  <si>
    <t>1342</t>
  </si>
  <si>
    <t>Příjem z poplatku ze psů</t>
  </si>
  <si>
    <t>1341</t>
  </si>
  <si>
    <t>Příjem z odvodů za odnětí půdy ze zemědělského půdního fondu podle zákona upravujícího ochranu zemědělského půdního fondu</t>
  </si>
  <si>
    <t>1334</t>
  </si>
  <si>
    <t>Příjem z daně z přidané hodnoty</t>
  </si>
  <si>
    <t>1211</t>
  </si>
  <si>
    <t>Příjem z daně z příjmů právnických osob v případech, kdy poplatníkem je obec, s výjimkou daně vybírané srážkou podle zvláštní sazby daně</t>
  </si>
  <si>
    <t>1122</t>
  </si>
  <si>
    <t>Příjem z daně z příjmů právnických osob</t>
  </si>
  <si>
    <t>1121</t>
  </si>
  <si>
    <t>Příjem z daně z příjmů fyzických osob vybírané srážkou podle zvláštní sazby daně</t>
  </si>
  <si>
    <t>1113</t>
  </si>
  <si>
    <t>Příjem z daně z příjmů fyzických osob placené poplatníky</t>
  </si>
  <si>
    <t>1112</t>
  </si>
  <si>
    <t>Příjem z daně z příjmů fyzických osob placené plátci</t>
  </si>
  <si>
    <t>1111</t>
  </si>
  <si>
    <t>Procento</t>
  </si>
  <si>
    <t>Skutečnost k 31.3.2024</t>
  </si>
  <si>
    <t>Upravený rozpočet k 31.3.2024</t>
  </si>
  <si>
    <t>Schválený rozpočet</t>
  </si>
  <si>
    <t xml:space="preserve">Název                                                                                                                   </t>
  </si>
  <si>
    <t xml:space="preserve">Položka                  </t>
  </si>
  <si>
    <t xml:space="preserve">Paragraf                 </t>
  </si>
  <si>
    <t>Vratky transferů poskytnutých z veřejných rozpočtů</t>
  </si>
  <si>
    <t>5364</t>
  </si>
  <si>
    <t>Finanční vypořádání</t>
  </si>
  <si>
    <t>6402</t>
  </si>
  <si>
    <t>Platby daní krajům, obcím a státním fondům</t>
  </si>
  <si>
    <t>5365</t>
  </si>
  <si>
    <t>Platby daní státnímu rozpočtu</t>
  </si>
  <si>
    <t>5362</t>
  </si>
  <si>
    <t>Ostatní finanční operace</t>
  </si>
  <si>
    <t>6399</t>
  </si>
  <si>
    <t>Služby peněžních ústavů</t>
  </si>
  <si>
    <t>5163</t>
  </si>
  <si>
    <t>Úroky vlastní</t>
  </si>
  <si>
    <t>5141</t>
  </si>
  <si>
    <t>Dopravní prostředky</t>
  </si>
  <si>
    <t>6123</t>
  </si>
  <si>
    <t>Programové vybavení</t>
  </si>
  <si>
    <t>6111</t>
  </si>
  <si>
    <t>Nespecifikované rezervy</t>
  </si>
  <si>
    <t>5901</t>
  </si>
  <si>
    <t>Ostatní neinvestiční transfery fyzickým osobám</t>
  </si>
  <si>
    <t>5499</t>
  </si>
  <si>
    <t>Nákup kolků</t>
  </si>
  <si>
    <t>5361</t>
  </si>
  <si>
    <t>Ostatní neinvestiční transfery rozpočtům územní úrovně</t>
  </si>
  <si>
    <t>5329</t>
  </si>
  <si>
    <t>Ostatní neinvestiční transfery neziskovým a podobným osobám</t>
  </si>
  <si>
    <t>5229</t>
  </si>
  <si>
    <t>Ostatní výdaje související s neinvestičními nákupy</t>
  </si>
  <si>
    <t>5199</t>
  </si>
  <si>
    <t>Výdaje na věcné dary</t>
  </si>
  <si>
    <t>5194</t>
  </si>
  <si>
    <t>Ostatní nákupy jinde nezařazené</t>
  </si>
  <si>
    <t>5179</t>
  </si>
  <si>
    <t>Nájemné za nájem s právem koupě</t>
  </si>
  <si>
    <t>5178</t>
  </si>
  <si>
    <t>Pohoštění</t>
  </si>
  <si>
    <t>5175</t>
  </si>
  <si>
    <t>Cestovné</t>
  </si>
  <si>
    <t>5173</t>
  </si>
  <si>
    <t>Podlimitní programové vybavení</t>
  </si>
  <si>
    <t>5172</t>
  </si>
  <si>
    <t>Opravy a udržování</t>
  </si>
  <si>
    <t>5171</t>
  </si>
  <si>
    <t>Nákup ostatních služeb</t>
  </si>
  <si>
    <t>5169</t>
  </si>
  <si>
    <t>Služby školení a vzdělávání</t>
  </si>
  <si>
    <t>5167</t>
  </si>
  <si>
    <t>Konzultační, poradenské a právní služby</t>
  </si>
  <si>
    <t>5166</t>
  </si>
  <si>
    <t>Nájemné</t>
  </si>
  <si>
    <t>5164</t>
  </si>
  <si>
    <t>Služby elektronických komunikací</t>
  </si>
  <si>
    <t>5162</t>
  </si>
  <si>
    <t>Poštovní služby</t>
  </si>
  <si>
    <t>5161</t>
  </si>
  <si>
    <t>Pohonné hmoty a maziva</t>
  </si>
  <si>
    <t>5156</t>
  </si>
  <si>
    <t>Elektrická energie</t>
  </si>
  <si>
    <t>5154</t>
  </si>
  <si>
    <t>Plyn</t>
  </si>
  <si>
    <t>5153</t>
  </si>
  <si>
    <t>Studená voda včetně stočného a úplaty za odvod dešťových vod</t>
  </si>
  <si>
    <t>5151</t>
  </si>
  <si>
    <t>Nákup materiálu jinde nezařazený</t>
  </si>
  <si>
    <t>5139</t>
  </si>
  <si>
    <t>Nákup zboží za účelem dalšího prodeje</t>
  </si>
  <si>
    <t>5138</t>
  </si>
  <si>
    <t>Drobný dlouhodobý hmotný majetek</t>
  </si>
  <si>
    <t>5137</t>
  </si>
  <si>
    <t>Knihy a obdobné listinné informační prostředky</t>
  </si>
  <si>
    <t>5136</t>
  </si>
  <si>
    <t>Léky a zdravotnický materiál</t>
  </si>
  <si>
    <t>5133</t>
  </si>
  <si>
    <t>Ochranné pomůcky</t>
  </si>
  <si>
    <t>5132</t>
  </si>
  <si>
    <t>Pojistné na zákonné pojištění odpovědnosti zaměstnavatele za škodu při pracovním úrazu nebo nemoci z povolání</t>
  </si>
  <si>
    <t>5038</t>
  </si>
  <si>
    <t>Povinné pojistné na veřejné zdravotní pojištění</t>
  </si>
  <si>
    <t>5032</t>
  </si>
  <si>
    <t>Povinné pojistné na sociální zabezpečení a příspěvek na státní politiku zaměstnanosti</t>
  </si>
  <si>
    <t>5031</t>
  </si>
  <si>
    <t>Ostatní osobní výdaje</t>
  </si>
  <si>
    <t>5021</t>
  </si>
  <si>
    <t>Platy zaměstnanců v pracovním poměru vyjma zaměstnanců na služebních místech</t>
  </si>
  <si>
    <t>5011</t>
  </si>
  <si>
    <t>Odměny členů zastupitelstev obcí a krajů</t>
  </si>
  <si>
    <t>5023</t>
  </si>
  <si>
    <t>Zastupitelstva obcí</t>
  </si>
  <si>
    <t>6112</t>
  </si>
  <si>
    <t>Stroje, přístroje a zařízení</t>
  </si>
  <si>
    <t>6122</t>
  </si>
  <si>
    <t>Požární ochrana - dobrovolná část</t>
  </si>
  <si>
    <t>5512</t>
  </si>
  <si>
    <t>Stavby</t>
  </si>
  <si>
    <t>6121</t>
  </si>
  <si>
    <t>Rezerva na krizová opatření</t>
  </si>
  <si>
    <t>5903</t>
  </si>
  <si>
    <t>Krizová opatření</t>
  </si>
  <si>
    <t>5213</t>
  </si>
  <si>
    <t>Převody vnitřním organizačním jednotkám</t>
  </si>
  <si>
    <t>5181</t>
  </si>
  <si>
    <t>Poskytnuté náhrady</t>
  </si>
  <si>
    <t>5192</t>
  </si>
  <si>
    <t>Ostatní ekologické záležitosti</t>
  </si>
  <si>
    <t>3799</t>
  </si>
  <si>
    <t>Péče o vzhled obcí a veřejnou zeleň</t>
  </si>
  <si>
    <t>3745</t>
  </si>
  <si>
    <t>Ochrana druhů a stanovišť</t>
  </si>
  <si>
    <t>3741</t>
  </si>
  <si>
    <t>Sběr a svoz nebezpečných odpadů</t>
  </si>
  <si>
    <t>3721</t>
  </si>
  <si>
    <t>Pozemky</t>
  </si>
  <si>
    <t>6130</t>
  </si>
  <si>
    <t>Neinvestiční příspěvky zřízeným příspěvkovým organizacím</t>
  </si>
  <si>
    <t>5331</t>
  </si>
  <si>
    <t>Ostatní nákup dlouhodobého nehmotného majetku</t>
  </si>
  <si>
    <t>6119</t>
  </si>
  <si>
    <t>Územní plánování</t>
  </si>
  <si>
    <t>3635</t>
  </si>
  <si>
    <t>Ostatní neinvestiční výdaje jinde nezařazené</t>
  </si>
  <si>
    <t>5909</t>
  </si>
  <si>
    <t>Teplo</t>
  </si>
  <si>
    <t>5152</t>
  </si>
  <si>
    <t>Ostatní zájmová činnost a rekreace</t>
  </si>
  <si>
    <t>3429</t>
  </si>
  <si>
    <t>Investiční transfery spolkům</t>
  </si>
  <si>
    <t>6322</t>
  </si>
  <si>
    <t>Využití volného času dětí a mládeže</t>
  </si>
  <si>
    <t>3421</t>
  </si>
  <si>
    <t>Neinvestiční transfery spolkům</t>
  </si>
  <si>
    <t>5222</t>
  </si>
  <si>
    <t>Ostatní sportovní činnost</t>
  </si>
  <si>
    <t>3419</t>
  </si>
  <si>
    <t>Neinvestiční transfery cizím příspěvkovým organizacím</t>
  </si>
  <si>
    <t>5339</t>
  </si>
  <si>
    <t>Neinvestiční transfery církvím a náboženským společnostem</t>
  </si>
  <si>
    <t>5223</t>
  </si>
  <si>
    <t>Ostatní záležitosti kultury</t>
  </si>
  <si>
    <t>3319</t>
  </si>
  <si>
    <t>Základní umělecké školy</t>
  </si>
  <si>
    <t>3231</t>
  </si>
  <si>
    <t>Neinvestiční transfery zřízeným příspěvkovým organizacím</t>
  </si>
  <si>
    <t>5336</t>
  </si>
  <si>
    <t>Základní školy</t>
  </si>
  <si>
    <t>3113</t>
  </si>
  <si>
    <t>Neinvestiční transfery krajům</t>
  </si>
  <si>
    <t>5323</t>
  </si>
  <si>
    <t>Provoz veřejné silniční dopravy</t>
  </si>
  <si>
    <t>2221</t>
  </si>
  <si>
    <t>Silnice</t>
  </si>
  <si>
    <t>Účet</t>
  </si>
  <si>
    <t>Název účtu</t>
  </si>
  <si>
    <t>23110</t>
  </si>
  <si>
    <t>ZBÚ - 0388041369/0800</t>
  </si>
  <si>
    <t>23111</t>
  </si>
  <si>
    <t>MZDY - 6015-0388041369/0800</t>
  </si>
  <si>
    <t>23112</t>
  </si>
  <si>
    <t>Spořící - 1249-0388041369/0800</t>
  </si>
  <si>
    <t>23120</t>
  </si>
  <si>
    <t>Příjmový účet 19-0388041369/0800</t>
  </si>
  <si>
    <t>23121</t>
  </si>
  <si>
    <t>Dary účet 182-0388041369/0800</t>
  </si>
  <si>
    <t>23130</t>
  </si>
  <si>
    <t>POPLATKY účet 5607272339/0800</t>
  </si>
  <si>
    <t>23140</t>
  </si>
  <si>
    <t>Dary Ukrajina - 20183-388041369/0800</t>
  </si>
  <si>
    <t>23160</t>
  </si>
  <si>
    <t>Běžný účet- ČNB</t>
  </si>
  <si>
    <t>Spořící účet - 6630376309/0800</t>
  </si>
  <si>
    <t>23190</t>
  </si>
  <si>
    <t>Běžný účet- byty/nebyty</t>
  </si>
  <si>
    <t>Rezerva 2024</t>
  </si>
  <si>
    <t>Položka</t>
  </si>
  <si>
    <t>Paragraf</t>
  </si>
  <si>
    <t>Kapitola</t>
  </si>
  <si>
    <t>Obnos schválený</t>
  </si>
  <si>
    <t>Obnost upravený</t>
  </si>
  <si>
    <t>Text k rozpočtové skladbě</t>
  </si>
  <si>
    <t>neadresná rezerva</t>
  </si>
  <si>
    <t>doprovodná infrastruktura průtah</t>
  </si>
  <si>
    <t>Dubečnice realizace uličního stromořadí dle pravidel zelenomodré infrastruktury</t>
  </si>
  <si>
    <t>Studie sídelní zeleně - spoluúčast</t>
  </si>
  <si>
    <t>rozvoj ICT v rámci zákona (přístup do centrálních registrů - elektronický archiv)</t>
  </si>
  <si>
    <t>Studie (Projekt) domov seniorů</t>
  </si>
  <si>
    <t>Energetické úspory Zaorálkova - spoluúčast</t>
  </si>
  <si>
    <t>Energetické úspory Přemyslovská - spoluúčast</t>
  </si>
  <si>
    <t>Spoluúčast zateplení Nádražní 21, 22</t>
  </si>
  <si>
    <t>Fond vodohospodářské infrastruktury</t>
  </si>
  <si>
    <t>Dobrý nápad</t>
  </si>
  <si>
    <t>Zeď Čakov</t>
  </si>
  <si>
    <t xml:space="preserve"> měsíční splátka jistiny</t>
  </si>
  <si>
    <t>Konečný stav</t>
  </si>
  <si>
    <t>45110</t>
  </si>
  <si>
    <t>Dlouhodobé úvěry - ZŠ Za Cihelnou</t>
  </si>
  <si>
    <t>45120</t>
  </si>
  <si>
    <t>Dlouhodobé úvěry - pozemky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</si>
</sst>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,##0.00\ _K_č"/>
    <numFmt numFmtId="166" formatCode="#,##0.00&quot;  &quot;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0" fontId="2" fillId="3" borderId="2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2" fillId="3" borderId="2" xfId="0" applyFont="1" applyFill="1" applyBorder="1"/>
    <xf numFmtId="4" fontId="4" fillId="3" borderId="3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4" fontId="6" fillId="3" borderId="2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/>
    <xf numFmtId="4" fontId="3" fillId="3" borderId="5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10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0" fontId="3" fillId="0" borderId="1" xfId="0" applyNumberFormat="1" applyFont="1" applyBorder="1"/>
    <xf numFmtId="164" fontId="3" fillId="0" borderId="1" xfId="0" applyNumberFormat="1" applyFont="1" applyBorder="1"/>
    <xf numFmtId="164" fontId="3" fillId="0" borderId="5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0" fontId="3" fillId="4" borderId="1" xfId="0" applyNumberFormat="1" applyFont="1" applyFill="1" applyBorder="1"/>
    <xf numFmtId="164" fontId="3" fillId="4" borderId="1" xfId="0" applyNumberFormat="1" applyFont="1" applyFill="1" applyBorder="1" applyAlignment="1">
      <alignment horizontal="right"/>
    </xf>
    <xf numFmtId="164" fontId="3" fillId="4" borderId="5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4" fontId="3" fillId="0" borderId="1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wrapText="1"/>
    </xf>
    <xf numFmtId="4" fontId="3" fillId="0" borderId="7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8" xfId="0" applyFont="1" applyBorder="1"/>
    <xf numFmtId="10" fontId="7" fillId="5" borderId="9" xfId="0" applyNumberFormat="1" applyFont="1" applyFill="1" applyBorder="1" applyAlignment="1">
      <alignment horizontal="center" vertical="center" wrapText="1"/>
    </xf>
    <xf numFmtId="164" fontId="7" fillId="5" borderId="9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164" fontId="0" fillId="0" borderId="0" xfId="0" applyNumberFormat="1"/>
    <xf numFmtId="10" fontId="8" fillId="2" borderId="10" xfId="0" applyNumberFormat="1" applyFont="1" applyFill="1" applyBorder="1" applyAlignment="1">
      <alignment wrapText="1"/>
    </xf>
    <xf numFmtId="164" fontId="8" fillId="2" borderId="10" xfId="0" applyNumberFormat="1" applyFont="1" applyFill="1" applyBorder="1"/>
    <xf numFmtId="0" fontId="8" fillId="2" borderId="10" xfId="0" applyFont="1" applyFill="1" applyBorder="1" applyAlignment="1">
      <alignment wrapText="1"/>
    </xf>
    <xf numFmtId="0" fontId="8" fillId="2" borderId="10" xfId="0" applyFont="1" applyFill="1" applyBorder="1"/>
    <xf numFmtId="0" fontId="9" fillId="5" borderId="9" xfId="1" applyFont="1" applyFill="1" applyBorder="1"/>
    <xf numFmtId="0" fontId="9" fillId="5" borderId="11" xfId="1" applyFont="1" applyFill="1" applyBorder="1"/>
    <xf numFmtId="14" fontId="9" fillId="5" borderId="9" xfId="1" applyNumberFormat="1" applyFont="1" applyFill="1" applyBorder="1" applyAlignment="1">
      <alignment horizontal="center" vertical="center" wrapText="1"/>
    </xf>
    <xf numFmtId="0" fontId="3" fillId="0" borderId="5" xfId="1" applyFont="1" applyBorder="1"/>
    <xf numFmtId="0" fontId="3" fillId="0" borderId="12" xfId="1" applyFont="1" applyBorder="1"/>
    <xf numFmtId="4" fontId="10" fillId="0" borderId="1" xfId="1" applyNumberFormat="1" applyFont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3" fillId="0" borderId="3" xfId="1" applyFont="1" applyBorder="1"/>
    <xf numFmtId="4" fontId="10" fillId="0" borderId="2" xfId="1" applyNumberFormat="1" applyFont="1" applyBorder="1" applyAlignment="1">
      <alignment horizontal="right"/>
    </xf>
    <xf numFmtId="0" fontId="2" fillId="2" borderId="10" xfId="1" applyFont="1" applyFill="1" applyBorder="1"/>
    <xf numFmtId="4" fontId="2" fillId="2" borderId="10" xfId="1" applyNumberFormat="1" applyFont="1" applyFill="1" applyBorder="1"/>
    <xf numFmtId="0" fontId="11" fillId="0" borderId="13" xfId="1" applyFont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9" fillId="5" borderId="11" xfId="1" applyFont="1" applyFill="1" applyBorder="1" applyAlignment="1">
      <alignment horizontal="center" vertical="center"/>
    </xf>
    <xf numFmtId="0" fontId="9" fillId="5" borderId="11" xfId="1" applyFont="1" applyFill="1" applyBorder="1" applyAlignment="1">
      <alignment horizontal="center" vertical="center" wrapText="1"/>
    </xf>
    <xf numFmtId="0" fontId="9" fillId="5" borderId="14" xfId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/>
    </xf>
    <xf numFmtId="4" fontId="3" fillId="0" borderId="0" xfId="1" applyNumberFormat="1" applyFont="1" applyAlignment="1">
      <alignment horizontal="right"/>
    </xf>
    <xf numFmtId="0" fontId="3" fillId="0" borderId="6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6" xfId="1" applyFont="1" applyBorder="1" applyAlignment="1">
      <alignment horizontal="left" wrapText="1"/>
    </xf>
    <xf numFmtId="0" fontId="3" fillId="0" borderId="5" xfId="1" applyFont="1" applyBorder="1" applyAlignment="1">
      <alignment horizontal="left" wrapText="1"/>
    </xf>
    <xf numFmtId="4" fontId="3" fillId="0" borderId="3" xfId="1" applyNumberFormat="1" applyFont="1" applyBorder="1" applyAlignment="1">
      <alignment horizontal="right"/>
    </xf>
    <xf numFmtId="4" fontId="3" fillId="0" borderId="16" xfId="1" applyNumberFormat="1" applyFont="1" applyBorder="1" applyAlignment="1">
      <alignment horizontal="right"/>
    </xf>
    <xf numFmtId="0" fontId="3" fillId="0" borderId="4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9" fillId="2" borderId="17" xfId="1" applyFont="1" applyFill="1" applyBorder="1"/>
    <xf numFmtId="0" fontId="9" fillId="2" borderId="18" xfId="1" applyFont="1" applyFill="1" applyBorder="1"/>
    <xf numFmtId="164" fontId="9" fillId="2" borderId="19" xfId="1" applyNumberFormat="1" applyFont="1" applyFill="1" applyBorder="1"/>
    <xf numFmtId="0" fontId="9" fillId="2" borderId="20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5" borderId="11" xfId="1" applyFont="1" applyFill="1" applyBorder="1" applyAlignment="1">
      <alignment horizontal="center"/>
    </xf>
    <xf numFmtId="166" fontId="3" fillId="0" borderId="5" xfId="1" applyNumberFormat="1" applyFont="1" applyBorder="1"/>
    <xf numFmtId="166" fontId="3" fillId="0" borderId="3" xfId="1" applyNumberFormat="1" applyFont="1" applyBorder="1"/>
    <xf numFmtId="166" fontId="2" fillId="2" borderId="10" xfId="1" applyNumberFormat="1" applyFont="1" applyFill="1" applyBorder="1"/>
  </cellXfs>
  <cellStyles count="2">
    <cellStyle name="Normální" xfId="0" builtinId="0"/>
    <cellStyle name="Normální 2" xfId="1" xr:uid="{79F3402A-CE47-47E6-A34C-88BE69EEE6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&#233;ta/OF/Pov&#283;&#345;en&#237;%20veden&#237;%20OF/&#269;erp&#225;n&#237;%20rozpo&#269;tu/&#269;erp&#225;n&#237;%202023/z&#225;&#345;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Rozpočtové příjmy"/>
      <sheetName val="II. Rozpočtové výdaje"/>
      <sheetName val="III. Stavy bankovních účtů"/>
      <sheetName val="IV. Rezerva"/>
      <sheetName val="V. Stavy úvěrových účtů"/>
    </sheetNames>
    <sheetDataSet>
      <sheetData sheetId="0"/>
      <sheetData sheetId="1">
        <row r="274">
          <cell r="D274">
            <v>4500</v>
          </cell>
        </row>
        <row r="277">
          <cell r="D277">
            <v>471000</v>
          </cell>
          <cell r="E277">
            <v>471000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3150A-E412-4B75-AFAB-F01C832AEA80}">
  <dimension ref="A1:G89"/>
  <sheetViews>
    <sheetView tabSelected="1" workbookViewId="0">
      <selection activeCell="C92" sqref="C92"/>
    </sheetView>
  </sheetViews>
  <sheetFormatPr defaultRowHeight="15" x14ac:dyDescent="0.25"/>
  <cols>
    <col min="1" max="1" width="17.28515625" customWidth="1"/>
    <col min="2" max="2" width="17.140625" customWidth="1"/>
    <col min="3" max="3" width="63.85546875" customWidth="1"/>
    <col min="4" max="4" width="18.7109375" customWidth="1"/>
    <col min="5" max="5" width="21" customWidth="1"/>
    <col min="6" max="6" width="24.7109375" customWidth="1"/>
  </cols>
  <sheetData>
    <row r="1" spans="1:7" ht="24.75" thickBot="1" x14ac:dyDescent="0.3">
      <c r="A1" s="46" t="s">
        <v>111</v>
      </c>
      <c r="B1" s="46" t="s">
        <v>110</v>
      </c>
      <c r="C1" s="46" t="s">
        <v>109</v>
      </c>
      <c r="D1" s="45" t="s">
        <v>108</v>
      </c>
      <c r="E1" s="45" t="s">
        <v>107</v>
      </c>
      <c r="F1" s="45" t="s">
        <v>106</v>
      </c>
      <c r="G1" s="44" t="s">
        <v>105</v>
      </c>
    </row>
    <row r="2" spans="1:7" ht="15.75" thickTop="1" x14ac:dyDescent="0.25">
      <c r="A2" s="29" t="s">
        <v>0</v>
      </c>
      <c r="B2" s="43" t="s">
        <v>104</v>
      </c>
      <c r="C2" s="43" t="s">
        <v>103</v>
      </c>
      <c r="D2" s="42">
        <v>29727201</v>
      </c>
      <c r="E2" s="42">
        <v>29727201</v>
      </c>
      <c r="F2" s="41">
        <v>7605165.6500000004</v>
      </c>
      <c r="G2" s="23">
        <f>F2/E2</f>
        <v>0.25583187767997401</v>
      </c>
    </row>
    <row r="3" spans="1:7" x14ac:dyDescent="0.25">
      <c r="A3" s="29" t="s">
        <v>0</v>
      </c>
      <c r="B3" s="39" t="s">
        <v>102</v>
      </c>
      <c r="C3" s="39" t="s">
        <v>101</v>
      </c>
      <c r="D3" s="38">
        <v>3248721</v>
      </c>
      <c r="E3" s="38">
        <v>3248721</v>
      </c>
      <c r="F3" s="37">
        <v>434729.47</v>
      </c>
      <c r="G3" s="23">
        <f>F3/E3</f>
        <v>0.13381557542183523</v>
      </c>
    </row>
    <row r="4" spans="1:7" x14ac:dyDescent="0.25">
      <c r="A4" s="29" t="s">
        <v>0</v>
      </c>
      <c r="B4" s="39" t="s">
        <v>100</v>
      </c>
      <c r="C4" s="39" t="s">
        <v>99</v>
      </c>
      <c r="D4" s="38">
        <v>5723871</v>
      </c>
      <c r="E4" s="38">
        <v>5723871</v>
      </c>
      <c r="F4" s="37">
        <v>1674501.23</v>
      </c>
      <c r="G4" s="23">
        <f>F4/E4</f>
        <v>0.2925469896159435</v>
      </c>
    </row>
    <row r="5" spans="1:7" x14ac:dyDescent="0.25">
      <c r="A5" s="29" t="s">
        <v>0</v>
      </c>
      <c r="B5" s="39" t="s">
        <v>98</v>
      </c>
      <c r="C5" s="39" t="s">
        <v>97</v>
      </c>
      <c r="D5" s="38">
        <v>47083455</v>
      </c>
      <c r="E5" s="38">
        <v>47083455</v>
      </c>
      <c r="F5" s="37">
        <v>9202672.2799999993</v>
      </c>
      <c r="G5" s="23">
        <f>F5/E5</f>
        <v>0.19545448140965865</v>
      </c>
    </row>
    <row r="6" spans="1:7" ht="26.25" x14ac:dyDescent="0.25">
      <c r="A6" s="29" t="s">
        <v>0</v>
      </c>
      <c r="B6" s="39" t="s">
        <v>96</v>
      </c>
      <c r="C6" s="40" t="s">
        <v>95</v>
      </c>
      <c r="D6" s="38">
        <v>5700000</v>
      </c>
      <c r="E6" s="38">
        <v>5700000</v>
      </c>
      <c r="F6" s="37">
        <v>0</v>
      </c>
      <c r="G6" s="23">
        <f>F6/E6</f>
        <v>0</v>
      </c>
    </row>
    <row r="7" spans="1:7" x14ac:dyDescent="0.25">
      <c r="A7" s="29" t="s">
        <v>0</v>
      </c>
      <c r="B7" s="39" t="s">
        <v>94</v>
      </c>
      <c r="C7" s="39" t="s">
        <v>93</v>
      </c>
      <c r="D7" s="38">
        <v>92135859</v>
      </c>
      <c r="E7" s="38">
        <v>92135859</v>
      </c>
      <c r="F7" s="37">
        <v>21972384.390000001</v>
      </c>
      <c r="G7" s="23">
        <f>F7/E7</f>
        <v>0.23847809776213191</v>
      </c>
    </row>
    <row r="8" spans="1:7" ht="26.25" x14ac:dyDescent="0.25">
      <c r="A8" s="29" t="s">
        <v>0</v>
      </c>
      <c r="B8" s="39" t="s">
        <v>92</v>
      </c>
      <c r="C8" s="40" t="s">
        <v>91</v>
      </c>
      <c r="D8" s="38">
        <v>30000</v>
      </c>
      <c r="E8" s="38">
        <v>30000</v>
      </c>
      <c r="F8" s="37">
        <v>16507.2</v>
      </c>
      <c r="G8" s="23">
        <f>F8/E8</f>
        <v>0.55024000000000006</v>
      </c>
    </row>
    <row r="9" spans="1:7" x14ac:dyDescent="0.25">
      <c r="A9" s="29" t="s">
        <v>0</v>
      </c>
      <c r="B9" s="39" t="s">
        <v>90</v>
      </c>
      <c r="C9" s="39" t="s">
        <v>89</v>
      </c>
      <c r="D9" s="38">
        <v>450000</v>
      </c>
      <c r="E9" s="38">
        <v>450000</v>
      </c>
      <c r="F9" s="37">
        <v>127586</v>
      </c>
      <c r="G9" s="23">
        <f>F9/E9</f>
        <v>0.28352444444444447</v>
      </c>
    </row>
    <row r="10" spans="1:7" x14ac:dyDescent="0.25">
      <c r="A10" s="29" t="s">
        <v>0</v>
      </c>
      <c r="B10" s="39" t="s">
        <v>88</v>
      </c>
      <c r="C10" s="39" t="s">
        <v>87</v>
      </c>
      <c r="D10" s="38">
        <v>30000</v>
      </c>
      <c r="E10" s="38">
        <v>30000</v>
      </c>
      <c r="F10" s="37">
        <v>5552</v>
      </c>
      <c r="G10" s="23">
        <f>F10/E10</f>
        <v>0.18506666666666666</v>
      </c>
    </row>
    <row r="11" spans="1:7" x14ac:dyDescent="0.25">
      <c r="A11" s="29" t="s">
        <v>0</v>
      </c>
      <c r="B11" s="39" t="s">
        <v>86</v>
      </c>
      <c r="C11" s="39" t="s">
        <v>85</v>
      </c>
      <c r="D11" s="38">
        <v>300000</v>
      </c>
      <c r="E11" s="38">
        <v>300000</v>
      </c>
      <c r="F11" s="37">
        <v>15480</v>
      </c>
      <c r="G11" s="23">
        <f>F11/E11</f>
        <v>5.16E-2</v>
      </c>
    </row>
    <row r="12" spans="1:7" ht="26.25" x14ac:dyDescent="0.25">
      <c r="A12" s="29" t="s">
        <v>0</v>
      </c>
      <c r="B12" s="39" t="s">
        <v>84</v>
      </c>
      <c r="C12" s="40" t="s">
        <v>83</v>
      </c>
      <c r="D12" s="38">
        <v>6300000</v>
      </c>
      <c r="E12" s="38">
        <v>6300000</v>
      </c>
      <c r="F12" s="37">
        <v>1546933.32</v>
      </c>
      <c r="G12" s="23">
        <f>F12/E12</f>
        <v>0.24554497142857143</v>
      </c>
    </row>
    <row r="13" spans="1:7" x14ac:dyDescent="0.25">
      <c r="A13" s="29" t="s">
        <v>0</v>
      </c>
      <c r="B13" s="39" t="s">
        <v>82</v>
      </c>
      <c r="C13" s="39" t="s">
        <v>81</v>
      </c>
      <c r="D13" s="38">
        <v>270000</v>
      </c>
      <c r="E13" s="38">
        <v>270000</v>
      </c>
      <c r="F13" s="37">
        <v>130340</v>
      </c>
      <c r="G13" s="23">
        <f>F13/E13</f>
        <v>0.48274074074074075</v>
      </c>
    </row>
    <row r="14" spans="1:7" x14ac:dyDescent="0.25">
      <c r="A14" s="29" t="s">
        <v>0</v>
      </c>
      <c r="B14" s="39" t="s">
        <v>80</v>
      </c>
      <c r="C14" s="39" t="s">
        <v>79</v>
      </c>
      <c r="D14" s="38">
        <v>550000</v>
      </c>
      <c r="E14" s="38">
        <v>550000</v>
      </c>
      <c r="F14" s="37">
        <v>372117.39</v>
      </c>
      <c r="G14" s="23">
        <f>F14/E14</f>
        <v>0.67657707272727274</v>
      </c>
    </row>
    <row r="15" spans="1:7" x14ac:dyDescent="0.25">
      <c r="A15" s="29" t="s">
        <v>0</v>
      </c>
      <c r="B15" s="39" t="s">
        <v>78</v>
      </c>
      <c r="C15" s="39" t="s">
        <v>77</v>
      </c>
      <c r="D15" s="38">
        <v>5600000</v>
      </c>
      <c r="E15" s="38">
        <v>5600000</v>
      </c>
      <c r="F15" s="37">
        <v>18308.080000000002</v>
      </c>
      <c r="G15" s="23">
        <f>F15/E15</f>
        <v>3.2693000000000002E-3</v>
      </c>
    </row>
    <row r="16" spans="1:7" x14ac:dyDescent="0.25">
      <c r="A16" s="29" t="s">
        <v>0</v>
      </c>
      <c r="B16" s="39" t="s">
        <v>76</v>
      </c>
      <c r="C16" s="39" t="s">
        <v>75</v>
      </c>
      <c r="D16" s="38">
        <v>8012200</v>
      </c>
      <c r="E16" s="38">
        <v>8341500</v>
      </c>
      <c r="F16" s="37">
        <v>2085375</v>
      </c>
      <c r="G16" s="23">
        <f>F16/E16</f>
        <v>0.25</v>
      </c>
    </row>
    <row r="17" spans="1:7" x14ac:dyDescent="0.25">
      <c r="A17" s="29" t="s">
        <v>0</v>
      </c>
      <c r="B17" s="39" t="s">
        <v>74</v>
      </c>
      <c r="C17" s="39" t="s">
        <v>73</v>
      </c>
      <c r="D17" s="38">
        <v>2434000</v>
      </c>
      <c r="E17" s="38">
        <v>2434000</v>
      </c>
      <c r="F17" s="37">
        <v>0</v>
      </c>
      <c r="G17" s="23">
        <f>F17/E17</f>
        <v>0</v>
      </c>
    </row>
    <row r="18" spans="1:7" x14ac:dyDescent="0.25">
      <c r="A18" s="3" t="s">
        <v>0</v>
      </c>
      <c r="B18" s="39" t="s">
        <v>72</v>
      </c>
      <c r="C18" s="40" t="s">
        <v>71</v>
      </c>
      <c r="D18" s="38">
        <v>0</v>
      </c>
      <c r="E18" s="38">
        <v>177909</v>
      </c>
      <c r="F18" s="37">
        <v>177909</v>
      </c>
      <c r="G18" s="23">
        <f>F18/E18</f>
        <v>1</v>
      </c>
    </row>
    <row r="19" spans="1:7" x14ac:dyDescent="0.25">
      <c r="A19" s="3" t="s">
        <v>0</v>
      </c>
      <c r="B19" s="39" t="s">
        <v>70</v>
      </c>
      <c r="C19" s="39" t="s">
        <v>69</v>
      </c>
      <c r="D19" s="38">
        <v>6761790.3899999997</v>
      </c>
      <c r="E19" s="38">
        <v>6761790.3899999997</v>
      </c>
      <c r="F19" s="37">
        <v>0</v>
      </c>
      <c r="G19" s="23">
        <f>F19/E19</f>
        <v>0</v>
      </c>
    </row>
    <row r="20" spans="1:7" x14ac:dyDescent="0.25">
      <c r="A20" s="36" t="s">
        <v>68</v>
      </c>
      <c r="B20" s="34" t="s">
        <v>0</v>
      </c>
      <c r="C20" s="33" t="s">
        <v>67</v>
      </c>
      <c r="D20" s="31">
        <v>25000</v>
      </c>
      <c r="E20" s="32">
        <v>25000</v>
      </c>
      <c r="F20" s="31">
        <v>12700</v>
      </c>
      <c r="G20" s="30">
        <f>F20/E20</f>
        <v>0.50800000000000001</v>
      </c>
    </row>
    <row r="21" spans="1:7" x14ac:dyDescent="0.25">
      <c r="A21" s="29"/>
      <c r="B21" s="28" t="s">
        <v>22</v>
      </c>
      <c r="C21" s="27" t="s">
        <v>21</v>
      </c>
      <c r="D21" s="26">
        <v>25000</v>
      </c>
      <c r="E21" s="25">
        <v>25000</v>
      </c>
      <c r="F21" s="24">
        <v>12700</v>
      </c>
      <c r="G21" s="23">
        <f>F21/E21</f>
        <v>0.50800000000000001</v>
      </c>
    </row>
    <row r="22" spans="1:7" x14ac:dyDescent="0.25">
      <c r="A22" s="35" t="s">
        <v>66</v>
      </c>
      <c r="B22" s="34" t="s">
        <v>0</v>
      </c>
      <c r="C22" s="33" t="s">
        <v>65</v>
      </c>
      <c r="D22" s="31">
        <v>4970680</v>
      </c>
      <c r="E22" s="32">
        <v>4970680</v>
      </c>
      <c r="F22" s="31">
        <v>1242668.79</v>
      </c>
      <c r="G22" s="30">
        <f>F22/E22</f>
        <v>0.24999975657254139</v>
      </c>
    </row>
    <row r="23" spans="1:7" x14ac:dyDescent="0.25">
      <c r="A23" s="29"/>
      <c r="B23" s="28" t="s">
        <v>38</v>
      </c>
      <c r="C23" s="27" t="s">
        <v>37</v>
      </c>
      <c r="D23" s="26">
        <v>4970680</v>
      </c>
      <c r="E23" s="25">
        <v>4970680</v>
      </c>
      <c r="F23" s="24">
        <v>1242668.79</v>
      </c>
      <c r="G23" s="23">
        <f>F23/E23</f>
        <v>0.24999975657254139</v>
      </c>
    </row>
    <row r="24" spans="1:7" x14ac:dyDescent="0.25">
      <c r="A24" s="36" t="s">
        <v>14</v>
      </c>
      <c r="B24" s="34" t="s">
        <v>0</v>
      </c>
      <c r="C24" s="33" t="s">
        <v>64</v>
      </c>
      <c r="D24" s="31">
        <v>9318210</v>
      </c>
      <c r="E24" s="32">
        <v>9318210</v>
      </c>
      <c r="F24" s="31">
        <v>2148052.5</v>
      </c>
      <c r="G24" s="30">
        <f>F24/E24</f>
        <v>0.23052201012855472</v>
      </c>
    </row>
    <row r="25" spans="1:7" x14ac:dyDescent="0.25">
      <c r="A25" s="29"/>
      <c r="B25" s="28" t="s">
        <v>38</v>
      </c>
      <c r="C25" s="27" t="s">
        <v>37</v>
      </c>
      <c r="D25" s="26">
        <v>8592210</v>
      </c>
      <c r="E25" s="25">
        <v>8592210</v>
      </c>
      <c r="F25" s="24">
        <v>2148052.5</v>
      </c>
      <c r="G25" s="23">
        <f>F25/E25</f>
        <v>0.25</v>
      </c>
    </row>
    <row r="26" spans="1:7" x14ac:dyDescent="0.25">
      <c r="A26" s="29"/>
      <c r="B26" s="28" t="s">
        <v>14</v>
      </c>
      <c r="C26" s="27" t="s">
        <v>13</v>
      </c>
      <c r="D26" s="26">
        <v>726000</v>
      </c>
      <c r="E26" s="25">
        <v>726000</v>
      </c>
      <c r="F26" s="24">
        <v>0</v>
      </c>
      <c r="G26" s="23">
        <f>F26/E26</f>
        <v>0</v>
      </c>
    </row>
    <row r="27" spans="1:7" x14ac:dyDescent="0.25">
      <c r="A27" s="35" t="s">
        <v>63</v>
      </c>
      <c r="B27" s="34" t="s">
        <v>0</v>
      </c>
      <c r="C27" s="33" t="s">
        <v>62</v>
      </c>
      <c r="D27" s="31">
        <v>1009140</v>
      </c>
      <c r="E27" s="32">
        <v>1009140</v>
      </c>
      <c r="F27" s="31">
        <v>252285</v>
      </c>
      <c r="G27" s="30">
        <f>F27/E27</f>
        <v>0.25</v>
      </c>
    </row>
    <row r="28" spans="1:7" x14ac:dyDescent="0.25">
      <c r="A28" s="29"/>
      <c r="B28" s="28" t="s">
        <v>38</v>
      </c>
      <c r="C28" s="27" t="s">
        <v>37</v>
      </c>
      <c r="D28" s="26">
        <v>1009140</v>
      </c>
      <c r="E28" s="25">
        <v>1009140</v>
      </c>
      <c r="F28" s="24">
        <v>252285</v>
      </c>
      <c r="G28" s="23">
        <f>F28/E28</f>
        <v>0.25</v>
      </c>
    </row>
    <row r="29" spans="1:7" x14ac:dyDescent="0.25">
      <c r="A29" s="35" t="s">
        <v>36</v>
      </c>
      <c r="B29" s="34" t="s">
        <v>0</v>
      </c>
      <c r="C29" s="33" t="s">
        <v>61</v>
      </c>
      <c r="D29" s="31">
        <v>0</v>
      </c>
      <c r="E29" s="32">
        <v>0</v>
      </c>
      <c r="F29" s="31">
        <v>38923</v>
      </c>
      <c r="G29" s="30">
        <v>0</v>
      </c>
    </row>
    <row r="30" spans="1:7" x14ac:dyDescent="0.25">
      <c r="A30" s="29"/>
      <c r="B30" s="28" t="s">
        <v>12</v>
      </c>
      <c r="C30" s="27" t="s">
        <v>11</v>
      </c>
      <c r="D30" s="26">
        <v>0</v>
      </c>
      <c r="E30" s="25">
        <v>0</v>
      </c>
      <c r="F30" s="24">
        <v>38923</v>
      </c>
      <c r="G30" s="23">
        <v>0</v>
      </c>
    </row>
    <row r="31" spans="1:7" x14ac:dyDescent="0.25">
      <c r="A31" s="36" t="s">
        <v>60</v>
      </c>
      <c r="B31" s="34" t="s">
        <v>0</v>
      </c>
      <c r="C31" s="33" t="s">
        <v>59</v>
      </c>
      <c r="D31" s="31">
        <v>40000</v>
      </c>
      <c r="E31" s="32">
        <v>40000</v>
      </c>
      <c r="F31" s="31">
        <v>8219</v>
      </c>
      <c r="G31" s="30">
        <f>F31/E31</f>
        <v>0.20547499999999999</v>
      </c>
    </row>
    <row r="32" spans="1:7" x14ac:dyDescent="0.25">
      <c r="A32" s="29"/>
      <c r="B32" s="28" t="s">
        <v>22</v>
      </c>
      <c r="C32" s="27" t="s">
        <v>21</v>
      </c>
      <c r="D32" s="26">
        <v>25000</v>
      </c>
      <c r="E32" s="25">
        <v>25000</v>
      </c>
      <c r="F32" s="24">
        <v>5700</v>
      </c>
      <c r="G32" s="23">
        <f>F32/E32</f>
        <v>0.22800000000000001</v>
      </c>
    </row>
    <row r="33" spans="1:7" x14ac:dyDescent="0.25">
      <c r="A33" s="29"/>
      <c r="B33" s="28" t="s">
        <v>28</v>
      </c>
      <c r="C33" s="27" t="s">
        <v>27</v>
      </c>
      <c r="D33" s="26">
        <v>15000</v>
      </c>
      <c r="E33" s="25">
        <v>15000</v>
      </c>
      <c r="F33" s="24">
        <v>2519</v>
      </c>
      <c r="G33" s="23">
        <f>F33/E33</f>
        <v>0.16793333333333332</v>
      </c>
    </row>
    <row r="34" spans="1:7" x14ac:dyDescent="0.25">
      <c r="A34" s="35" t="s">
        <v>58</v>
      </c>
      <c r="B34" s="34" t="s">
        <v>0</v>
      </c>
      <c r="C34" s="33" t="s">
        <v>57</v>
      </c>
      <c r="D34" s="31">
        <v>80000</v>
      </c>
      <c r="E34" s="32">
        <v>80000</v>
      </c>
      <c r="F34" s="31">
        <v>1525</v>
      </c>
      <c r="G34" s="30">
        <f>F34/E34</f>
        <v>1.90625E-2</v>
      </c>
    </row>
    <row r="35" spans="1:7" x14ac:dyDescent="0.25">
      <c r="A35" s="29"/>
      <c r="B35" s="28" t="s">
        <v>22</v>
      </c>
      <c r="C35" s="27" t="s">
        <v>21</v>
      </c>
      <c r="D35" s="26">
        <v>70000</v>
      </c>
      <c r="E35" s="25">
        <v>70000</v>
      </c>
      <c r="F35" s="24">
        <v>1500</v>
      </c>
      <c r="G35" s="23">
        <f>F35/E35</f>
        <v>2.1428571428571429E-2</v>
      </c>
    </row>
    <row r="36" spans="1:7" x14ac:dyDescent="0.25">
      <c r="A36" s="29"/>
      <c r="B36" s="28" t="s">
        <v>20</v>
      </c>
      <c r="C36" s="27" t="s">
        <v>19</v>
      </c>
      <c r="D36" s="26">
        <v>10000</v>
      </c>
      <c r="E36" s="25">
        <v>10000</v>
      </c>
      <c r="F36" s="24">
        <v>25</v>
      </c>
      <c r="G36" s="23">
        <f>F36/E36</f>
        <v>2.5000000000000001E-3</v>
      </c>
    </row>
    <row r="37" spans="1:7" x14ac:dyDescent="0.25">
      <c r="A37" s="35" t="s">
        <v>56</v>
      </c>
      <c r="B37" s="34" t="s">
        <v>0</v>
      </c>
      <c r="C37" s="33" t="s">
        <v>55</v>
      </c>
      <c r="D37" s="31">
        <v>240000</v>
      </c>
      <c r="E37" s="32">
        <v>240000</v>
      </c>
      <c r="F37" s="31">
        <v>59691.199999999997</v>
      </c>
      <c r="G37" s="30">
        <f>F37/E37</f>
        <v>0.24871333333333331</v>
      </c>
    </row>
    <row r="38" spans="1:7" x14ac:dyDescent="0.25">
      <c r="A38" s="29"/>
      <c r="B38" s="28" t="s">
        <v>22</v>
      </c>
      <c r="C38" s="27" t="s">
        <v>21</v>
      </c>
      <c r="D38" s="26">
        <v>240000</v>
      </c>
      <c r="E38" s="25">
        <v>240000</v>
      </c>
      <c r="F38" s="24">
        <v>59679.1</v>
      </c>
      <c r="G38" s="23">
        <f>F38/E38</f>
        <v>0.24866291666666665</v>
      </c>
    </row>
    <row r="39" spans="1:7" x14ac:dyDescent="0.25">
      <c r="A39" s="35" t="s">
        <v>54</v>
      </c>
      <c r="B39" s="34" t="s">
        <v>0</v>
      </c>
      <c r="C39" s="33" t="s">
        <v>53</v>
      </c>
      <c r="D39" s="31">
        <v>0</v>
      </c>
      <c r="E39" s="32">
        <v>15000</v>
      </c>
      <c r="F39" s="31">
        <v>9000</v>
      </c>
      <c r="G39" s="30">
        <f>F39/E39</f>
        <v>0.6</v>
      </c>
    </row>
    <row r="40" spans="1:7" x14ac:dyDescent="0.25">
      <c r="A40" s="29"/>
      <c r="B40" s="28" t="s">
        <v>14</v>
      </c>
      <c r="C40" s="27" t="s">
        <v>13</v>
      </c>
      <c r="D40" s="26">
        <v>0</v>
      </c>
      <c r="E40" s="25">
        <v>15000</v>
      </c>
      <c r="F40" s="24">
        <v>0</v>
      </c>
      <c r="G40" s="23">
        <f>F40/E40</f>
        <v>0</v>
      </c>
    </row>
    <row r="41" spans="1:7" x14ac:dyDescent="0.25">
      <c r="A41" s="29"/>
      <c r="B41" s="28" t="s">
        <v>12</v>
      </c>
      <c r="C41" s="27" t="s">
        <v>11</v>
      </c>
      <c r="D41" s="26">
        <v>0</v>
      </c>
      <c r="E41" s="25">
        <v>0</v>
      </c>
      <c r="F41" s="24">
        <v>9000</v>
      </c>
      <c r="G41" s="23">
        <v>0</v>
      </c>
    </row>
    <row r="42" spans="1:7" x14ac:dyDescent="0.25">
      <c r="A42" s="35" t="s">
        <v>52</v>
      </c>
      <c r="B42" s="34" t="s">
        <v>0</v>
      </c>
      <c r="C42" s="33" t="s">
        <v>51</v>
      </c>
      <c r="D42" s="31">
        <v>90000</v>
      </c>
      <c r="E42" s="32">
        <v>90000</v>
      </c>
      <c r="F42" s="31">
        <v>0</v>
      </c>
      <c r="G42" s="30">
        <f>F42/E42</f>
        <v>0</v>
      </c>
    </row>
    <row r="43" spans="1:7" x14ac:dyDescent="0.25">
      <c r="A43" s="29"/>
      <c r="B43" s="28" t="s">
        <v>22</v>
      </c>
      <c r="C43" s="27" t="s">
        <v>21</v>
      </c>
      <c r="D43" s="26">
        <v>90000</v>
      </c>
      <c r="E43" s="25">
        <v>90000</v>
      </c>
      <c r="F43" s="24">
        <v>0</v>
      </c>
      <c r="G43" s="23">
        <f>F43/E43</f>
        <v>0</v>
      </c>
    </row>
    <row r="44" spans="1:7" x14ac:dyDescent="0.25">
      <c r="A44" s="35" t="s">
        <v>50</v>
      </c>
      <c r="B44" s="34" t="s">
        <v>0</v>
      </c>
      <c r="C44" s="33" t="s">
        <v>49</v>
      </c>
      <c r="D44" s="31">
        <v>4296902.5</v>
      </c>
      <c r="E44" s="32">
        <v>4296902.5</v>
      </c>
      <c r="F44" s="31">
        <v>1219694</v>
      </c>
      <c r="G44" s="30">
        <f>F44/E44</f>
        <v>0.28385424151467248</v>
      </c>
    </row>
    <row r="45" spans="1:7" x14ac:dyDescent="0.25">
      <c r="A45" s="29"/>
      <c r="B45" s="28" t="s">
        <v>38</v>
      </c>
      <c r="C45" s="27" t="s">
        <v>37</v>
      </c>
      <c r="D45" s="26">
        <v>4296902.5</v>
      </c>
      <c r="E45" s="25">
        <v>4296902.5</v>
      </c>
      <c r="F45" s="24">
        <v>1198094</v>
      </c>
      <c r="G45" s="23">
        <f>F45/E45</f>
        <v>0.27882736459577567</v>
      </c>
    </row>
    <row r="46" spans="1:7" x14ac:dyDescent="0.25">
      <c r="A46" s="29"/>
      <c r="B46" s="28" t="s">
        <v>12</v>
      </c>
      <c r="C46" s="27" t="s">
        <v>11</v>
      </c>
      <c r="D46" s="26">
        <v>0</v>
      </c>
      <c r="E46" s="25">
        <v>0</v>
      </c>
      <c r="F46" s="24">
        <v>21600</v>
      </c>
      <c r="G46" s="23">
        <v>0</v>
      </c>
    </row>
    <row r="47" spans="1:7" x14ac:dyDescent="0.25">
      <c r="A47" s="35" t="s">
        <v>48</v>
      </c>
      <c r="B47" s="34" t="s">
        <v>0</v>
      </c>
      <c r="C47" s="33" t="s">
        <v>47</v>
      </c>
      <c r="D47" s="31">
        <v>1650000</v>
      </c>
      <c r="E47" s="32">
        <v>1650000</v>
      </c>
      <c r="F47" s="31">
        <v>538331.21</v>
      </c>
      <c r="G47" s="30">
        <f>F47/E47</f>
        <v>0.32626133939393936</v>
      </c>
    </row>
    <row r="48" spans="1:7" x14ac:dyDescent="0.25">
      <c r="A48" s="29"/>
      <c r="B48" s="28" t="s">
        <v>38</v>
      </c>
      <c r="C48" s="27" t="s">
        <v>37</v>
      </c>
      <c r="D48" s="26">
        <v>1650000</v>
      </c>
      <c r="E48" s="25">
        <v>1650000</v>
      </c>
      <c r="F48" s="24">
        <v>392595</v>
      </c>
      <c r="G48" s="23">
        <f>F48/E48</f>
        <v>0.23793636363636364</v>
      </c>
    </row>
    <row r="49" spans="1:7" x14ac:dyDescent="0.25">
      <c r="A49" s="29"/>
      <c r="B49" s="28" t="s">
        <v>12</v>
      </c>
      <c r="C49" s="27" t="s">
        <v>11</v>
      </c>
      <c r="D49" s="26">
        <v>0</v>
      </c>
      <c r="E49" s="25">
        <v>0</v>
      </c>
      <c r="F49" s="24">
        <v>145736.21</v>
      </c>
      <c r="G49" s="23">
        <v>0</v>
      </c>
    </row>
    <row r="50" spans="1:7" x14ac:dyDescent="0.25">
      <c r="A50" s="35" t="s">
        <v>46</v>
      </c>
      <c r="B50" s="34" t="s">
        <v>0</v>
      </c>
      <c r="C50" s="33" t="s">
        <v>45</v>
      </c>
      <c r="D50" s="31">
        <v>65000</v>
      </c>
      <c r="E50" s="32">
        <v>65000</v>
      </c>
      <c r="F50" s="31">
        <v>39930</v>
      </c>
      <c r="G50" s="30">
        <f>F50/E50</f>
        <v>0.61430769230769233</v>
      </c>
    </row>
    <row r="51" spans="1:7" x14ac:dyDescent="0.25">
      <c r="A51" s="29"/>
      <c r="B51" s="28" t="s">
        <v>22</v>
      </c>
      <c r="C51" s="27" t="s">
        <v>21</v>
      </c>
      <c r="D51" s="26">
        <v>65000</v>
      </c>
      <c r="E51" s="25">
        <v>65000</v>
      </c>
      <c r="F51" s="24">
        <v>39930</v>
      </c>
      <c r="G51" s="23">
        <f>F51/E51</f>
        <v>0.61430769230769233</v>
      </c>
    </row>
    <row r="52" spans="1:7" x14ac:dyDescent="0.25">
      <c r="A52" s="35" t="s">
        <v>44</v>
      </c>
      <c r="B52" s="34" t="s">
        <v>0</v>
      </c>
      <c r="C52" s="33" t="s">
        <v>43</v>
      </c>
      <c r="D52" s="31">
        <v>319000</v>
      </c>
      <c r="E52" s="32">
        <v>319000</v>
      </c>
      <c r="F52" s="31">
        <v>151256</v>
      </c>
      <c r="G52" s="30">
        <f>F52/E52</f>
        <v>0.47415673981191225</v>
      </c>
    </row>
    <row r="53" spans="1:7" x14ac:dyDescent="0.25">
      <c r="A53" s="29"/>
      <c r="B53" s="28" t="s">
        <v>22</v>
      </c>
      <c r="C53" s="27" t="s">
        <v>21</v>
      </c>
      <c r="D53" s="26">
        <v>300000</v>
      </c>
      <c r="E53" s="25">
        <v>300000</v>
      </c>
      <c r="F53" s="24">
        <v>128100</v>
      </c>
      <c r="G53" s="23">
        <f>F53/E53</f>
        <v>0.42699999999999999</v>
      </c>
    </row>
    <row r="54" spans="1:7" x14ac:dyDescent="0.25">
      <c r="A54" s="29"/>
      <c r="B54" s="28" t="s">
        <v>38</v>
      </c>
      <c r="C54" s="27" t="s">
        <v>37</v>
      </c>
      <c r="D54" s="26">
        <v>19000</v>
      </c>
      <c r="E54" s="25">
        <v>19000</v>
      </c>
      <c r="F54" s="24">
        <v>0</v>
      </c>
      <c r="G54" s="23">
        <f>F54/E54</f>
        <v>0</v>
      </c>
    </row>
    <row r="55" spans="1:7" x14ac:dyDescent="0.25">
      <c r="A55" s="29"/>
      <c r="B55" s="28" t="s">
        <v>12</v>
      </c>
      <c r="C55" s="27" t="s">
        <v>11</v>
      </c>
      <c r="D55" s="26">
        <v>0</v>
      </c>
      <c r="E55" s="25">
        <v>0</v>
      </c>
      <c r="F55" s="24">
        <v>23156</v>
      </c>
      <c r="G55" s="23">
        <v>0</v>
      </c>
    </row>
    <row r="56" spans="1:7" x14ac:dyDescent="0.25">
      <c r="A56" s="35" t="s">
        <v>42</v>
      </c>
      <c r="B56" s="34" t="s">
        <v>0</v>
      </c>
      <c r="C56" s="33" t="s">
        <v>41</v>
      </c>
      <c r="D56" s="31">
        <v>9972587</v>
      </c>
      <c r="E56" s="32">
        <v>9972587</v>
      </c>
      <c r="F56" s="31">
        <v>829554.99</v>
      </c>
      <c r="G56" s="30">
        <f>F56/E56</f>
        <v>8.3183530010818657E-2</v>
      </c>
    </row>
    <row r="57" spans="1:7" x14ac:dyDescent="0.25">
      <c r="A57" s="29"/>
      <c r="B57" s="28" t="s">
        <v>28</v>
      </c>
      <c r="C57" s="27" t="s">
        <v>27</v>
      </c>
      <c r="D57" s="26">
        <v>150000</v>
      </c>
      <c r="E57" s="25">
        <v>150000</v>
      </c>
      <c r="F57" s="24">
        <v>0</v>
      </c>
      <c r="G57" s="23">
        <f>F57/E57</f>
        <v>0</v>
      </c>
    </row>
    <row r="58" spans="1:7" x14ac:dyDescent="0.25">
      <c r="A58" s="29"/>
      <c r="B58" s="28" t="s">
        <v>40</v>
      </c>
      <c r="C58" s="27" t="s">
        <v>39</v>
      </c>
      <c r="D58" s="26">
        <v>715000</v>
      </c>
      <c r="E58" s="25">
        <v>715000</v>
      </c>
      <c r="F58" s="24">
        <v>23203</v>
      </c>
      <c r="G58" s="23">
        <f>F58/E58</f>
        <v>3.245174825174825E-2</v>
      </c>
    </row>
    <row r="59" spans="1:7" x14ac:dyDescent="0.25">
      <c r="A59" s="29"/>
      <c r="B59" s="28" t="s">
        <v>38</v>
      </c>
      <c r="C59" s="27" t="s">
        <v>37</v>
      </c>
      <c r="D59" s="26">
        <v>8107587</v>
      </c>
      <c r="E59" s="25">
        <v>8107587</v>
      </c>
      <c r="F59" s="24">
        <v>163349.99</v>
      </c>
      <c r="G59" s="23">
        <f>F59/E59</f>
        <v>2.0147793665365538E-2</v>
      </c>
    </row>
    <row r="60" spans="1:7" x14ac:dyDescent="0.25">
      <c r="A60" s="29"/>
      <c r="B60" s="28" t="s">
        <v>36</v>
      </c>
      <c r="C60" s="27" t="s">
        <v>35</v>
      </c>
      <c r="D60" s="26">
        <v>1000000</v>
      </c>
      <c r="E60" s="25">
        <v>1000000</v>
      </c>
      <c r="F60" s="24">
        <v>643002</v>
      </c>
      <c r="G60" s="23">
        <f>F60/E60</f>
        <v>0.64300199999999996</v>
      </c>
    </row>
    <row r="61" spans="1:7" x14ac:dyDescent="0.25">
      <c r="A61" s="35" t="s">
        <v>34</v>
      </c>
      <c r="B61" s="34" t="s">
        <v>0</v>
      </c>
      <c r="C61" s="33" t="s">
        <v>33</v>
      </c>
      <c r="D61" s="31">
        <v>2145000</v>
      </c>
      <c r="E61" s="32">
        <v>2145000</v>
      </c>
      <c r="F61" s="31">
        <v>717698.87</v>
      </c>
      <c r="G61" s="30">
        <f>F61/E61</f>
        <v>0.33459154778554778</v>
      </c>
    </row>
    <row r="62" spans="1:7" x14ac:dyDescent="0.25">
      <c r="A62" s="29"/>
      <c r="B62" s="28" t="s">
        <v>22</v>
      </c>
      <c r="C62" s="27" t="s">
        <v>21</v>
      </c>
      <c r="D62" s="26">
        <v>2145000</v>
      </c>
      <c r="E62" s="25">
        <v>2145000</v>
      </c>
      <c r="F62" s="24">
        <v>717698.87</v>
      </c>
      <c r="G62" s="23">
        <f>F62/E62</f>
        <v>0.33459154778554778</v>
      </c>
    </row>
    <row r="63" spans="1:7" x14ac:dyDescent="0.25">
      <c r="A63" s="35" t="s">
        <v>32</v>
      </c>
      <c r="B63" s="34" t="s">
        <v>0</v>
      </c>
      <c r="C63" s="33" t="s">
        <v>31</v>
      </c>
      <c r="D63" s="31">
        <v>0</v>
      </c>
      <c r="E63" s="32">
        <v>0</v>
      </c>
      <c r="F63" s="31">
        <v>20000</v>
      </c>
      <c r="G63" s="30">
        <v>0</v>
      </c>
    </row>
    <row r="64" spans="1:7" x14ac:dyDescent="0.25">
      <c r="A64" s="29"/>
      <c r="B64" s="28" t="s">
        <v>14</v>
      </c>
      <c r="C64" s="27" t="s">
        <v>13</v>
      </c>
      <c r="D64" s="26">
        <v>0</v>
      </c>
      <c r="E64" s="25">
        <v>0</v>
      </c>
      <c r="F64" s="24">
        <v>20000</v>
      </c>
      <c r="G64" s="23">
        <v>0</v>
      </c>
    </row>
    <row r="65" spans="1:7" x14ac:dyDescent="0.25">
      <c r="A65" s="35" t="s">
        <v>30</v>
      </c>
      <c r="B65" s="34" t="s">
        <v>0</v>
      </c>
      <c r="C65" s="33" t="s">
        <v>29</v>
      </c>
      <c r="D65" s="31">
        <v>1190000</v>
      </c>
      <c r="E65" s="32">
        <v>1190000</v>
      </c>
      <c r="F65" s="31">
        <v>331058</v>
      </c>
      <c r="G65" s="30">
        <f>F65/E65</f>
        <v>0.2782</v>
      </c>
    </row>
    <row r="66" spans="1:7" x14ac:dyDescent="0.25">
      <c r="A66" s="29"/>
      <c r="B66" s="28" t="s">
        <v>22</v>
      </c>
      <c r="C66" s="27" t="s">
        <v>21</v>
      </c>
      <c r="D66" s="26">
        <v>250000</v>
      </c>
      <c r="E66" s="25">
        <v>250000</v>
      </c>
      <c r="F66" s="24">
        <v>67700</v>
      </c>
      <c r="G66" s="23">
        <f>F66/E66</f>
        <v>0.27079999999999999</v>
      </c>
    </row>
    <row r="67" spans="1:7" x14ac:dyDescent="0.25">
      <c r="A67" s="29"/>
      <c r="B67" s="28" t="s">
        <v>28</v>
      </c>
      <c r="C67" s="27" t="s">
        <v>27</v>
      </c>
      <c r="D67" s="26">
        <v>940000</v>
      </c>
      <c r="E67" s="25">
        <v>940000</v>
      </c>
      <c r="F67" s="24">
        <v>263358</v>
      </c>
      <c r="G67" s="23">
        <f>F67/E67</f>
        <v>0.28016808510638297</v>
      </c>
    </row>
    <row r="68" spans="1:7" x14ac:dyDescent="0.25">
      <c r="A68" s="35" t="s">
        <v>26</v>
      </c>
      <c r="B68" s="34" t="s">
        <v>0</v>
      </c>
      <c r="C68" s="33" t="s">
        <v>25</v>
      </c>
      <c r="D68" s="31">
        <v>100000</v>
      </c>
      <c r="E68" s="32">
        <v>100000</v>
      </c>
      <c r="F68" s="31">
        <v>16800</v>
      </c>
      <c r="G68" s="30">
        <f>F68/E68</f>
        <v>0.16800000000000001</v>
      </c>
    </row>
    <row r="69" spans="1:7" x14ac:dyDescent="0.25">
      <c r="A69" s="29"/>
      <c r="B69" s="28" t="s">
        <v>16</v>
      </c>
      <c r="C69" s="27" t="s">
        <v>15</v>
      </c>
      <c r="D69" s="26">
        <v>100000</v>
      </c>
      <c r="E69" s="25">
        <v>100000</v>
      </c>
      <c r="F69" s="24">
        <v>16800</v>
      </c>
      <c r="G69" s="23">
        <f>F69/E69</f>
        <v>0.16800000000000001</v>
      </c>
    </row>
    <row r="70" spans="1:7" x14ac:dyDescent="0.25">
      <c r="A70" s="35" t="s">
        <v>24</v>
      </c>
      <c r="B70" s="34" t="s">
        <v>0</v>
      </c>
      <c r="C70" s="33" t="s">
        <v>23</v>
      </c>
      <c r="D70" s="31">
        <v>85000</v>
      </c>
      <c r="E70" s="32">
        <v>165000</v>
      </c>
      <c r="F70" s="31">
        <v>21770.15</v>
      </c>
      <c r="G70" s="30">
        <f>F70/E70</f>
        <v>0.13194030303030305</v>
      </c>
    </row>
    <row r="71" spans="1:7" x14ac:dyDescent="0.25">
      <c r="A71" s="29"/>
      <c r="B71" s="28" t="s">
        <v>22</v>
      </c>
      <c r="C71" s="27" t="s">
        <v>21</v>
      </c>
      <c r="D71" s="26">
        <v>10000</v>
      </c>
      <c r="E71" s="25">
        <v>10000</v>
      </c>
      <c r="F71" s="24">
        <v>1092</v>
      </c>
      <c r="G71" s="23">
        <f>F71/E71</f>
        <v>0.10920000000000001</v>
      </c>
    </row>
    <row r="72" spans="1:7" x14ac:dyDescent="0.25">
      <c r="A72" s="29"/>
      <c r="B72" s="28" t="s">
        <v>20</v>
      </c>
      <c r="C72" s="27" t="s">
        <v>19</v>
      </c>
      <c r="D72" s="26">
        <v>10000</v>
      </c>
      <c r="E72" s="25">
        <v>10000</v>
      </c>
      <c r="F72" s="24">
        <v>678.15</v>
      </c>
      <c r="G72" s="23">
        <f>F72/E72</f>
        <v>6.7815E-2</v>
      </c>
    </row>
    <row r="73" spans="1:7" x14ac:dyDescent="0.25">
      <c r="A73" s="29"/>
      <c r="B73" s="28" t="s">
        <v>18</v>
      </c>
      <c r="C73" s="27" t="s">
        <v>17</v>
      </c>
      <c r="D73" s="26">
        <v>10000</v>
      </c>
      <c r="E73" s="25">
        <v>10000</v>
      </c>
      <c r="F73" s="24">
        <v>0</v>
      </c>
      <c r="G73" s="23">
        <f>F73/E73</f>
        <v>0</v>
      </c>
    </row>
    <row r="74" spans="1:7" x14ac:dyDescent="0.25">
      <c r="A74" s="29"/>
      <c r="B74" s="28" t="s">
        <v>16</v>
      </c>
      <c r="C74" s="27" t="s">
        <v>15</v>
      </c>
      <c r="D74" s="26">
        <v>20000</v>
      </c>
      <c r="E74" s="25">
        <v>20000</v>
      </c>
      <c r="F74" s="24">
        <v>0</v>
      </c>
      <c r="G74" s="23">
        <f>F74/E74</f>
        <v>0</v>
      </c>
    </row>
    <row r="75" spans="1:7" x14ac:dyDescent="0.25">
      <c r="A75" s="29"/>
      <c r="B75" s="28" t="s">
        <v>14</v>
      </c>
      <c r="C75" s="27" t="s">
        <v>13</v>
      </c>
      <c r="D75" s="26">
        <v>0</v>
      </c>
      <c r="E75" s="25">
        <v>80000</v>
      </c>
      <c r="F75" s="24">
        <v>20000</v>
      </c>
      <c r="G75" s="23">
        <f>F75/E75</f>
        <v>0.25</v>
      </c>
    </row>
    <row r="76" spans="1:7" x14ac:dyDescent="0.25">
      <c r="A76" s="29"/>
      <c r="B76" s="28" t="s">
        <v>12</v>
      </c>
      <c r="C76" s="27" t="s">
        <v>11</v>
      </c>
      <c r="D76" s="26">
        <v>35000</v>
      </c>
      <c r="E76" s="25">
        <v>35000</v>
      </c>
      <c r="F76" s="24">
        <v>0</v>
      </c>
      <c r="G76" s="23">
        <f>F76/E76</f>
        <v>0</v>
      </c>
    </row>
    <row r="77" spans="1:7" x14ac:dyDescent="0.25">
      <c r="A77" s="35" t="s">
        <v>9</v>
      </c>
      <c r="B77" s="34" t="s">
        <v>0</v>
      </c>
      <c r="C77" s="33" t="s">
        <v>10</v>
      </c>
      <c r="D77" s="31">
        <v>900000</v>
      </c>
      <c r="E77" s="32">
        <v>900000</v>
      </c>
      <c r="F77" s="31">
        <v>333297.8</v>
      </c>
      <c r="G77" s="30">
        <f>F77/E77</f>
        <v>0.37033088888888888</v>
      </c>
    </row>
    <row r="78" spans="1:7" x14ac:dyDescent="0.25">
      <c r="A78" s="29" t="s">
        <v>9</v>
      </c>
      <c r="B78" s="28" t="s">
        <v>8</v>
      </c>
      <c r="C78" s="27" t="s">
        <v>7</v>
      </c>
      <c r="D78" s="26">
        <v>900000</v>
      </c>
      <c r="E78" s="25">
        <v>900000</v>
      </c>
      <c r="F78" s="24">
        <v>333297.8</v>
      </c>
      <c r="G78" s="23">
        <f>F78/E78</f>
        <v>0.37033088888888888</v>
      </c>
    </row>
    <row r="79" spans="1:7" x14ac:dyDescent="0.25">
      <c r="A79" s="22" t="s">
        <v>6</v>
      </c>
      <c r="B79" s="22" t="s">
        <v>0</v>
      </c>
      <c r="C79" s="21" t="s">
        <v>0</v>
      </c>
      <c r="D79" s="1">
        <v>250853616.88999999</v>
      </c>
      <c r="E79" s="1">
        <v>251455825.88999999</v>
      </c>
      <c r="F79" s="1">
        <f>SUM(F2:F19)+F20+F22+F24+F27+F29+F31+F34+F37+F39+F42+F44+F47+F50+F52+F56+F61+F63+F65+F68+F70+F77</f>
        <v>53378016.519999996</v>
      </c>
      <c r="G79" s="20">
        <f>F87/E79</f>
        <v>0</v>
      </c>
    </row>
    <row r="80" spans="1:7" x14ac:dyDescent="0.25">
      <c r="A80" s="19"/>
      <c r="B80" s="18">
        <v>8124</v>
      </c>
      <c r="C80" s="17" t="s">
        <v>5</v>
      </c>
      <c r="D80" s="16">
        <v>-14477002</v>
      </c>
      <c r="E80" s="16">
        <v>-20477002</v>
      </c>
      <c r="F80" s="16">
        <v>-3619250.4</v>
      </c>
      <c r="G80" s="15"/>
    </row>
    <row r="81" spans="1:7" x14ac:dyDescent="0.25">
      <c r="A81" s="19"/>
      <c r="B81" s="18">
        <v>8115</v>
      </c>
      <c r="C81" s="17" t="s">
        <v>4</v>
      </c>
      <c r="D81" s="16">
        <v>37500000</v>
      </c>
      <c r="E81" s="16">
        <v>44476155.770000003</v>
      </c>
      <c r="F81" s="16">
        <v>10708310.24</v>
      </c>
      <c r="G81" s="15"/>
    </row>
    <row r="82" spans="1:7" ht="15.75" thickBot="1" x14ac:dyDescent="0.3">
      <c r="A82" s="8" t="s">
        <v>1</v>
      </c>
      <c r="B82" s="7"/>
      <c r="C82" s="6"/>
      <c r="D82" s="5">
        <f>D79+'[1]II. Rozpočtové výdaje'!D277+D80+D81</f>
        <v>274347614.88999999</v>
      </c>
      <c r="E82" s="5">
        <f>E79+'[1]II. Rozpočtové výdaje'!E277+E80+E81</f>
        <v>275925979.65999997</v>
      </c>
      <c r="F82" s="5">
        <f>F79+F80+F81</f>
        <v>60467076.359999999</v>
      </c>
      <c r="G82" s="4">
        <f>F82/E82</f>
        <v>0.21914238171595302</v>
      </c>
    </row>
    <row r="83" spans="1:7" ht="15.75" thickTop="1" x14ac:dyDescent="0.25">
      <c r="A83" s="3"/>
      <c r="B83" s="3"/>
      <c r="C83" s="3"/>
      <c r="D83" s="2"/>
      <c r="E83" s="2"/>
      <c r="F83" s="2"/>
    </row>
    <row r="84" spans="1:7" x14ac:dyDescent="0.25">
      <c r="A84" s="3"/>
      <c r="B84" s="3"/>
      <c r="C84" s="3"/>
      <c r="D84" s="2"/>
      <c r="E84" s="2"/>
      <c r="F84" s="2"/>
    </row>
    <row r="85" spans="1:7" x14ac:dyDescent="0.25">
      <c r="A85" s="3"/>
      <c r="B85" s="3"/>
      <c r="C85" s="3"/>
      <c r="D85" s="2"/>
      <c r="E85" s="2"/>
      <c r="F85" s="2"/>
    </row>
    <row r="86" spans="1:7" x14ac:dyDescent="0.25">
      <c r="F86" s="47"/>
    </row>
    <row r="89" spans="1:7" x14ac:dyDescent="0.25">
      <c r="F89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5C626-BA85-4E24-9BA3-E6559828C11F}">
  <dimension ref="A1:G274"/>
  <sheetViews>
    <sheetView workbookViewId="0">
      <selection activeCell="F2" sqref="F2"/>
    </sheetView>
  </sheetViews>
  <sheetFormatPr defaultRowHeight="15" x14ac:dyDescent="0.25"/>
  <cols>
    <col min="1" max="1" width="17.28515625" customWidth="1"/>
    <col min="2" max="2" width="17.140625" customWidth="1"/>
    <col min="3" max="3" width="63.85546875" customWidth="1"/>
    <col min="4" max="4" width="18.7109375" customWidth="1"/>
    <col min="5" max="5" width="21" customWidth="1"/>
    <col min="6" max="6" width="24.7109375" customWidth="1"/>
    <col min="7" max="7" width="16.28515625" bestFit="1" customWidth="1"/>
  </cols>
  <sheetData>
    <row r="1" spans="1:7" ht="24.75" thickBot="1" x14ac:dyDescent="0.3">
      <c r="A1" s="46" t="s">
        <v>111</v>
      </c>
      <c r="B1" s="46" t="s">
        <v>110</v>
      </c>
      <c r="C1" s="46" t="s">
        <v>109</v>
      </c>
      <c r="D1" s="45" t="s">
        <v>108</v>
      </c>
      <c r="E1" s="45" t="s">
        <v>107</v>
      </c>
      <c r="F1" s="45" t="s">
        <v>106</v>
      </c>
      <c r="G1" s="44" t="s">
        <v>105</v>
      </c>
    </row>
    <row r="2" spans="1:7" ht="15.75" thickTop="1" x14ac:dyDescent="0.25">
      <c r="A2" s="36" t="s">
        <v>16</v>
      </c>
      <c r="B2" s="34" t="s">
        <v>0</v>
      </c>
      <c r="C2" s="33" t="s">
        <v>262</v>
      </c>
      <c r="D2" s="31">
        <v>17915000</v>
      </c>
      <c r="E2" s="32">
        <v>18215000</v>
      </c>
      <c r="F2" s="31">
        <v>1685058.95</v>
      </c>
      <c r="G2" s="30">
        <f>F2/E2</f>
        <v>9.2509412572055999E-2</v>
      </c>
    </row>
    <row r="3" spans="1:7" x14ac:dyDescent="0.25">
      <c r="A3" s="29"/>
      <c r="B3" s="28" t="s">
        <v>171</v>
      </c>
      <c r="C3" s="27" t="s">
        <v>170</v>
      </c>
      <c r="D3" s="26">
        <v>10000</v>
      </c>
      <c r="E3" s="25">
        <v>10000</v>
      </c>
      <c r="F3" s="24">
        <v>840</v>
      </c>
      <c r="G3" s="23">
        <f>F3/E3</f>
        <v>8.4000000000000005E-2</v>
      </c>
    </row>
    <row r="4" spans="1:7" x14ac:dyDescent="0.25">
      <c r="A4" s="29"/>
      <c r="B4" s="28" t="s">
        <v>155</v>
      </c>
      <c r="C4" s="27" t="s">
        <v>154</v>
      </c>
      <c r="D4" s="26">
        <v>6585000</v>
      </c>
      <c r="E4" s="25">
        <v>7085000</v>
      </c>
      <c r="F4" s="24">
        <v>1618846.91</v>
      </c>
      <c r="G4" s="23">
        <f>F4/E4</f>
        <v>0.22848933098094565</v>
      </c>
    </row>
    <row r="5" spans="1:7" x14ac:dyDescent="0.25">
      <c r="A5" s="29"/>
      <c r="B5" s="28" t="s">
        <v>207</v>
      </c>
      <c r="C5" s="27" t="s">
        <v>206</v>
      </c>
      <c r="D5" s="26">
        <v>11320000</v>
      </c>
      <c r="E5" s="25">
        <v>11120000</v>
      </c>
      <c r="F5" s="24">
        <v>65372.04</v>
      </c>
      <c r="G5" s="23">
        <f>F5/E5</f>
        <v>5.8787805755395684E-3</v>
      </c>
    </row>
    <row r="6" spans="1:7" x14ac:dyDescent="0.25">
      <c r="A6" s="36" t="s">
        <v>261</v>
      </c>
      <c r="B6" s="34" t="s">
        <v>0</v>
      </c>
      <c r="C6" s="33" t="s">
        <v>260</v>
      </c>
      <c r="D6" s="31">
        <v>3720009</v>
      </c>
      <c r="E6" s="32">
        <v>3720009</v>
      </c>
      <c r="F6" s="31">
        <v>712107</v>
      </c>
      <c r="G6" s="30">
        <f>F6/E6</f>
        <v>0.19142614977544409</v>
      </c>
    </row>
    <row r="7" spans="1:7" x14ac:dyDescent="0.25">
      <c r="A7" s="29"/>
      <c r="B7" s="28" t="s">
        <v>259</v>
      </c>
      <c r="C7" s="27" t="s">
        <v>258</v>
      </c>
      <c r="D7" s="26">
        <v>3670009</v>
      </c>
      <c r="E7" s="25">
        <v>3670009</v>
      </c>
      <c r="F7" s="24">
        <v>712107</v>
      </c>
      <c r="G7" s="23">
        <f>F7/E7</f>
        <v>0.19403412907161807</v>
      </c>
    </row>
    <row r="8" spans="1:7" x14ac:dyDescent="0.25">
      <c r="A8" s="29"/>
      <c r="B8" s="28" t="s">
        <v>207</v>
      </c>
      <c r="C8" s="27" t="s">
        <v>206</v>
      </c>
      <c r="D8" s="26">
        <v>50000</v>
      </c>
      <c r="E8" s="25">
        <v>50000</v>
      </c>
      <c r="F8" s="24">
        <v>0</v>
      </c>
      <c r="G8" s="23">
        <f>F8/E8</f>
        <v>0</v>
      </c>
    </row>
    <row r="9" spans="1:7" x14ac:dyDescent="0.25">
      <c r="A9" s="36" t="s">
        <v>66</v>
      </c>
      <c r="B9" s="34" t="s">
        <v>0</v>
      </c>
      <c r="C9" s="33" t="s">
        <v>65</v>
      </c>
      <c r="D9" s="31">
        <v>6041300</v>
      </c>
      <c r="E9" s="32">
        <v>6041300</v>
      </c>
      <c r="F9" s="31">
        <v>325703</v>
      </c>
      <c r="G9" s="30">
        <f>F9/E9</f>
        <v>5.391273401420224E-2</v>
      </c>
    </row>
    <row r="10" spans="1:7" x14ac:dyDescent="0.25">
      <c r="A10" s="29"/>
      <c r="B10" s="28" t="s">
        <v>177</v>
      </c>
      <c r="C10" s="27" t="s">
        <v>176</v>
      </c>
      <c r="D10" s="26">
        <v>250000</v>
      </c>
      <c r="E10" s="25">
        <v>250000</v>
      </c>
      <c r="F10" s="24">
        <v>249397</v>
      </c>
      <c r="G10" s="23">
        <f>F10/E10</f>
        <v>0.99758800000000003</v>
      </c>
    </row>
    <row r="11" spans="1:7" x14ac:dyDescent="0.25">
      <c r="A11" s="29"/>
      <c r="B11" s="28" t="s">
        <v>155</v>
      </c>
      <c r="C11" s="27" t="s">
        <v>154</v>
      </c>
      <c r="D11" s="26">
        <v>641300</v>
      </c>
      <c r="E11" s="25">
        <v>641300</v>
      </c>
      <c r="F11" s="24">
        <v>76306</v>
      </c>
      <c r="G11" s="23">
        <f>F11/E11</f>
        <v>0.11898643380633089</v>
      </c>
    </row>
    <row r="12" spans="1:7" x14ac:dyDescent="0.25">
      <c r="A12" s="29"/>
      <c r="B12" s="28" t="s">
        <v>207</v>
      </c>
      <c r="C12" s="27" t="s">
        <v>206</v>
      </c>
      <c r="D12" s="26">
        <v>5150000</v>
      </c>
      <c r="E12" s="25">
        <v>5150000</v>
      </c>
      <c r="F12" s="24">
        <v>0</v>
      </c>
      <c r="G12" s="23">
        <f>F12/E12</f>
        <v>0</v>
      </c>
    </row>
    <row r="13" spans="1:7" x14ac:dyDescent="0.25">
      <c r="A13" s="36" t="s">
        <v>14</v>
      </c>
      <c r="B13" s="34" t="s">
        <v>0</v>
      </c>
      <c r="C13" s="33" t="s">
        <v>64</v>
      </c>
      <c r="D13" s="31">
        <v>12312950</v>
      </c>
      <c r="E13" s="32">
        <v>12312950</v>
      </c>
      <c r="F13" s="31">
        <v>243413.4</v>
      </c>
      <c r="G13" s="30">
        <f>F13/E13</f>
        <v>1.9768893725711546E-2</v>
      </c>
    </row>
    <row r="14" spans="1:7" x14ac:dyDescent="0.25">
      <c r="A14" s="29"/>
      <c r="B14" s="28" t="s">
        <v>157</v>
      </c>
      <c r="C14" s="27" t="s">
        <v>156</v>
      </c>
      <c r="D14" s="26">
        <v>0</v>
      </c>
      <c r="E14" s="25">
        <v>0</v>
      </c>
      <c r="F14" s="24">
        <v>56313.4</v>
      </c>
      <c r="G14" s="23">
        <v>0</v>
      </c>
    </row>
    <row r="15" spans="1:7" x14ac:dyDescent="0.25">
      <c r="A15" s="29"/>
      <c r="B15" s="28" t="s">
        <v>155</v>
      </c>
      <c r="C15" s="27" t="s">
        <v>154</v>
      </c>
      <c r="D15" s="26">
        <v>356950</v>
      </c>
      <c r="E15" s="25">
        <v>356950</v>
      </c>
      <c r="F15" s="24">
        <v>115000</v>
      </c>
      <c r="G15" s="23">
        <f>F15/E15</f>
        <v>0.32217397394593078</v>
      </c>
    </row>
    <row r="16" spans="1:7" x14ac:dyDescent="0.25">
      <c r="A16" s="29"/>
      <c r="B16" s="28" t="s">
        <v>215</v>
      </c>
      <c r="C16" s="27" t="s">
        <v>214</v>
      </c>
      <c r="D16" s="26">
        <v>250000</v>
      </c>
      <c r="E16" s="25">
        <v>250000</v>
      </c>
      <c r="F16" s="24">
        <v>72100</v>
      </c>
      <c r="G16" s="23">
        <f>F16/E16</f>
        <v>0.28839999999999999</v>
      </c>
    </row>
    <row r="17" spans="1:7" x14ac:dyDescent="0.25">
      <c r="A17" s="29"/>
      <c r="B17" s="28" t="s">
        <v>207</v>
      </c>
      <c r="C17" s="27" t="s">
        <v>206</v>
      </c>
      <c r="D17" s="26">
        <v>11706000</v>
      </c>
      <c r="E17" s="25">
        <v>11706000</v>
      </c>
      <c r="F17" s="24">
        <v>0</v>
      </c>
      <c r="G17" s="23">
        <f>F17/E17</f>
        <v>0</v>
      </c>
    </row>
    <row r="18" spans="1:7" x14ac:dyDescent="0.25">
      <c r="A18" s="36" t="s">
        <v>63</v>
      </c>
      <c r="B18" s="34" t="s">
        <v>0</v>
      </c>
      <c r="C18" s="33" t="s">
        <v>62</v>
      </c>
      <c r="D18" s="31">
        <v>3500000</v>
      </c>
      <c r="E18" s="32">
        <v>3500000</v>
      </c>
      <c r="F18" s="31">
        <v>0</v>
      </c>
      <c r="G18" s="30">
        <f>F18/E18</f>
        <v>0</v>
      </c>
    </row>
    <row r="19" spans="1:7" x14ac:dyDescent="0.25">
      <c r="A19" s="29"/>
      <c r="B19" s="28" t="s">
        <v>157</v>
      </c>
      <c r="C19" s="27" t="s">
        <v>156</v>
      </c>
      <c r="D19" s="26">
        <v>1000000</v>
      </c>
      <c r="E19" s="25">
        <v>1000000</v>
      </c>
      <c r="F19" s="24">
        <v>0</v>
      </c>
      <c r="G19" s="23">
        <f>F19/E19</f>
        <v>0</v>
      </c>
    </row>
    <row r="20" spans="1:7" x14ac:dyDescent="0.25">
      <c r="A20" s="29"/>
      <c r="B20" s="28" t="s">
        <v>207</v>
      </c>
      <c r="C20" s="27" t="s">
        <v>206</v>
      </c>
      <c r="D20" s="26">
        <v>2500000</v>
      </c>
      <c r="E20" s="25">
        <v>2500000</v>
      </c>
      <c r="F20" s="24">
        <v>0</v>
      </c>
      <c r="G20" s="23">
        <f>F20/E20</f>
        <v>0</v>
      </c>
    </row>
    <row r="21" spans="1:7" x14ac:dyDescent="0.25">
      <c r="A21" s="36" t="s">
        <v>36</v>
      </c>
      <c r="B21" s="34" t="s">
        <v>0</v>
      </c>
      <c r="C21" s="33" t="s">
        <v>61</v>
      </c>
      <c r="D21" s="31">
        <v>11888438</v>
      </c>
      <c r="E21" s="32">
        <v>12107047</v>
      </c>
      <c r="F21" s="31">
        <v>4800424</v>
      </c>
      <c r="G21" s="30">
        <f>F21/E21</f>
        <v>0.39649833687768782</v>
      </c>
    </row>
    <row r="22" spans="1:7" x14ac:dyDescent="0.25">
      <c r="A22" s="29"/>
      <c r="B22" s="28" t="s">
        <v>171</v>
      </c>
      <c r="C22" s="27" t="s">
        <v>170</v>
      </c>
      <c r="D22" s="26">
        <v>0</v>
      </c>
      <c r="E22" s="25">
        <v>0</v>
      </c>
      <c r="F22" s="24">
        <v>12800</v>
      </c>
      <c r="G22" s="23">
        <v>0</v>
      </c>
    </row>
    <row r="23" spans="1:7" x14ac:dyDescent="0.25">
      <c r="A23" s="29"/>
      <c r="B23" s="28" t="s">
        <v>163</v>
      </c>
      <c r="C23" s="27" t="s">
        <v>162</v>
      </c>
      <c r="D23" s="26">
        <v>0</v>
      </c>
      <c r="E23" s="25">
        <v>0</v>
      </c>
      <c r="F23" s="24">
        <v>197828</v>
      </c>
      <c r="G23" s="23">
        <v>0</v>
      </c>
    </row>
    <row r="24" spans="1:7" x14ac:dyDescent="0.25">
      <c r="A24" s="29"/>
      <c r="B24" s="28" t="s">
        <v>157</v>
      </c>
      <c r="C24" s="27" t="s">
        <v>156</v>
      </c>
      <c r="D24" s="26">
        <v>0</v>
      </c>
      <c r="E24" s="25">
        <v>110000</v>
      </c>
      <c r="F24" s="24">
        <v>0</v>
      </c>
      <c r="G24" s="23">
        <f>F24/E24</f>
        <v>0</v>
      </c>
    </row>
    <row r="25" spans="1:7" x14ac:dyDescent="0.25">
      <c r="A25" s="29"/>
      <c r="B25" s="28" t="s">
        <v>227</v>
      </c>
      <c r="C25" s="27" t="s">
        <v>226</v>
      </c>
      <c r="D25" s="26">
        <v>9058438</v>
      </c>
      <c r="E25" s="25">
        <v>9058438</v>
      </c>
      <c r="F25" s="24">
        <v>4529219</v>
      </c>
      <c r="G25" s="23">
        <f>F25/E25</f>
        <v>0.5</v>
      </c>
    </row>
    <row r="26" spans="1:7" x14ac:dyDescent="0.25">
      <c r="A26" s="29"/>
      <c r="B26" s="28" t="s">
        <v>255</v>
      </c>
      <c r="C26" s="27" t="s">
        <v>254</v>
      </c>
      <c r="D26" s="26">
        <v>0</v>
      </c>
      <c r="E26" s="25">
        <v>108609</v>
      </c>
      <c r="F26" s="24">
        <v>52577</v>
      </c>
      <c r="G26" s="23">
        <f>F26/E26</f>
        <v>0.48409431999189756</v>
      </c>
    </row>
    <row r="27" spans="1:7" x14ac:dyDescent="0.25">
      <c r="A27" s="29"/>
      <c r="B27" s="28" t="s">
        <v>207</v>
      </c>
      <c r="C27" s="27" t="s">
        <v>206</v>
      </c>
      <c r="D27" s="26">
        <v>2830000</v>
      </c>
      <c r="E27" s="25">
        <v>2830000</v>
      </c>
      <c r="F27" s="24">
        <v>8000</v>
      </c>
      <c r="G27" s="23">
        <f>F27/E27</f>
        <v>2.8268551236749115E-3</v>
      </c>
    </row>
    <row r="28" spans="1:7" x14ac:dyDescent="0.25">
      <c r="A28" s="36" t="s">
        <v>257</v>
      </c>
      <c r="B28" s="34" t="s">
        <v>0</v>
      </c>
      <c r="C28" s="33" t="s">
        <v>256</v>
      </c>
      <c r="D28" s="31">
        <v>44010957</v>
      </c>
      <c r="E28" s="32">
        <v>44020257</v>
      </c>
      <c r="F28" s="31">
        <v>16807025.5</v>
      </c>
      <c r="G28" s="30">
        <f>F28/E28</f>
        <v>0.38180207580341929</v>
      </c>
    </row>
    <row r="29" spans="1:7" x14ac:dyDescent="0.25">
      <c r="A29" s="29"/>
      <c r="B29" s="28" t="s">
        <v>195</v>
      </c>
      <c r="C29" s="27" t="s">
        <v>194</v>
      </c>
      <c r="D29" s="26">
        <v>0</v>
      </c>
      <c r="E29" s="25">
        <v>40000</v>
      </c>
      <c r="F29" s="24">
        <v>4440</v>
      </c>
      <c r="G29" s="23">
        <f>F29/E29</f>
        <v>0.111</v>
      </c>
    </row>
    <row r="30" spans="1:7" x14ac:dyDescent="0.25">
      <c r="A30" s="29"/>
      <c r="B30" s="28" t="s">
        <v>157</v>
      </c>
      <c r="C30" s="27" t="s">
        <v>156</v>
      </c>
      <c r="D30" s="26">
        <v>115000</v>
      </c>
      <c r="E30" s="25">
        <v>115000</v>
      </c>
      <c r="F30" s="24">
        <v>56851</v>
      </c>
      <c r="G30" s="23">
        <f>F30/E30</f>
        <v>0.49435652173913042</v>
      </c>
    </row>
    <row r="31" spans="1:7" x14ac:dyDescent="0.25">
      <c r="A31" s="29"/>
      <c r="B31" s="28" t="s">
        <v>227</v>
      </c>
      <c r="C31" s="27" t="s">
        <v>226</v>
      </c>
      <c r="D31" s="26">
        <v>33198957</v>
      </c>
      <c r="E31" s="25">
        <v>33198957</v>
      </c>
      <c r="F31" s="24">
        <v>16599478.5</v>
      </c>
      <c r="G31" s="23">
        <f>F31/E31</f>
        <v>0.5</v>
      </c>
    </row>
    <row r="32" spans="1:7" x14ac:dyDescent="0.25">
      <c r="A32" s="29"/>
      <c r="B32" s="28" t="s">
        <v>255</v>
      </c>
      <c r="C32" s="27" t="s">
        <v>254</v>
      </c>
      <c r="D32" s="26">
        <v>0</v>
      </c>
      <c r="E32" s="25">
        <v>69300</v>
      </c>
      <c r="F32" s="24">
        <v>69300</v>
      </c>
      <c r="G32" s="23">
        <f>F32/E32</f>
        <v>1</v>
      </c>
    </row>
    <row r="33" spans="1:7" x14ac:dyDescent="0.25">
      <c r="A33" s="29"/>
      <c r="B33" s="28" t="s">
        <v>207</v>
      </c>
      <c r="C33" s="27" t="s">
        <v>206</v>
      </c>
      <c r="D33" s="26">
        <v>10697000</v>
      </c>
      <c r="E33" s="25">
        <v>10597000</v>
      </c>
      <c r="F33" s="24">
        <v>76956</v>
      </c>
      <c r="G33" s="23">
        <f>F33/E33</f>
        <v>7.2620552986694346E-3</v>
      </c>
    </row>
    <row r="34" spans="1:7" x14ac:dyDescent="0.25">
      <c r="A34" s="36" t="s">
        <v>253</v>
      </c>
      <c r="B34" s="34" t="s">
        <v>0</v>
      </c>
      <c r="C34" s="33" t="s">
        <v>252</v>
      </c>
      <c r="D34" s="31">
        <v>931000</v>
      </c>
      <c r="E34" s="32">
        <v>931000</v>
      </c>
      <c r="F34" s="31">
        <v>465500</v>
      </c>
      <c r="G34" s="30">
        <f>F34/E34</f>
        <v>0.5</v>
      </c>
    </row>
    <row r="35" spans="1:7" x14ac:dyDescent="0.25">
      <c r="A35" s="29"/>
      <c r="B35" s="28" t="s">
        <v>227</v>
      </c>
      <c r="C35" s="27" t="s">
        <v>226</v>
      </c>
      <c r="D35" s="26">
        <v>931000</v>
      </c>
      <c r="E35" s="25">
        <v>931000</v>
      </c>
      <c r="F35" s="24">
        <v>465500</v>
      </c>
      <c r="G35" s="23">
        <f>F35/E35</f>
        <v>0.5</v>
      </c>
    </row>
    <row r="36" spans="1:7" x14ac:dyDescent="0.25">
      <c r="A36" s="36" t="s">
        <v>60</v>
      </c>
      <c r="B36" s="34" t="s">
        <v>0</v>
      </c>
      <c r="C36" s="33" t="s">
        <v>59</v>
      </c>
      <c r="D36" s="31">
        <v>3273860</v>
      </c>
      <c r="E36" s="32">
        <v>3273860</v>
      </c>
      <c r="F36" s="31">
        <v>682841.93</v>
      </c>
      <c r="G36" s="30">
        <f>F36/E36</f>
        <v>0.2085739555142859</v>
      </c>
    </row>
    <row r="37" spans="1:7" x14ac:dyDescent="0.25">
      <c r="A37" s="29"/>
      <c r="B37" s="28" t="s">
        <v>197</v>
      </c>
      <c r="C37" s="27" t="s">
        <v>196</v>
      </c>
      <c r="D37" s="26">
        <v>1520000</v>
      </c>
      <c r="E37" s="25">
        <v>1520000</v>
      </c>
      <c r="F37" s="24">
        <v>226217</v>
      </c>
      <c r="G37" s="23">
        <f>F37/E37</f>
        <v>0.14882697368421052</v>
      </c>
    </row>
    <row r="38" spans="1:7" x14ac:dyDescent="0.25">
      <c r="A38" s="29"/>
      <c r="B38" s="28" t="s">
        <v>195</v>
      </c>
      <c r="C38" s="27" t="s">
        <v>194</v>
      </c>
      <c r="D38" s="26">
        <v>80000</v>
      </c>
      <c r="E38" s="25">
        <v>80000</v>
      </c>
      <c r="F38" s="24">
        <v>7000</v>
      </c>
      <c r="G38" s="23">
        <f>F38/E38</f>
        <v>8.7499999999999994E-2</v>
      </c>
    </row>
    <row r="39" spans="1:7" x14ac:dyDescent="0.25">
      <c r="A39" s="29"/>
      <c r="B39" s="28" t="s">
        <v>193</v>
      </c>
      <c r="C39" s="27" t="s">
        <v>192</v>
      </c>
      <c r="D39" s="26">
        <v>376960</v>
      </c>
      <c r="E39" s="25">
        <v>376960</v>
      </c>
      <c r="F39" s="24">
        <v>54797</v>
      </c>
      <c r="G39" s="23">
        <f>F39/E39</f>
        <v>0.14536555602716469</v>
      </c>
    </row>
    <row r="40" spans="1:7" x14ac:dyDescent="0.25">
      <c r="A40" s="29"/>
      <c r="B40" s="28" t="s">
        <v>191</v>
      </c>
      <c r="C40" s="27" t="s">
        <v>190</v>
      </c>
      <c r="D40" s="26">
        <v>136800</v>
      </c>
      <c r="E40" s="25">
        <v>136800</v>
      </c>
      <c r="F40" s="24">
        <v>8960</v>
      </c>
      <c r="G40" s="23">
        <f>F40/E40</f>
        <v>6.5497076023391818E-2</v>
      </c>
    </row>
    <row r="41" spans="1:7" x14ac:dyDescent="0.25">
      <c r="A41" s="29"/>
      <c r="B41" s="28" t="s">
        <v>185</v>
      </c>
      <c r="C41" s="27" t="s">
        <v>184</v>
      </c>
      <c r="D41" s="26">
        <v>2000</v>
      </c>
      <c r="E41" s="25">
        <v>2000</v>
      </c>
      <c r="F41" s="26">
        <v>0</v>
      </c>
      <c r="G41" s="23">
        <f>F41/E41</f>
        <v>0</v>
      </c>
    </row>
    <row r="42" spans="1:7" x14ac:dyDescent="0.25">
      <c r="A42" s="29"/>
      <c r="B42" s="28" t="s">
        <v>183</v>
      </c>
      <c r="C42" s="27" t="s">
        <v>182</v>
      </c>
      <c r="D42" s="26">
        <v>260000</v>
      </c>
      <c r="E42" s="25">
        <v>260000</v>
      </c>
      <c r="F42" s="24">
        <v>49958.31</v>
      </c>
      <c r="G42" s="23">
        <f>F42/E42</f>
        <v>0.19214734615384615</v>
      </c>
    </row>
    <row r="43" spans="1:7" x14ac:dyDescent="0.25">
      <c r="A43" s="29"/>
      <c r="B43" s="28" t="s">
        <v>181</v>
      </c>
      <c r="C43" s="27" t="s">
        <v>180</v>
      </c>
      <c r="D43" s="26">
        <v>120000</v>
      </c>
      <c r="E43" s="25">
        <v>120000</v>
      </c>
      <c r="F43" s="24">
        <v>0</v>
      </c>
      <c r="G43" s="23">
        <f>F43/E43</f>
        <v>0</v>
      </c>
    </row>
    <row r="44" spans="1:7" x14ac:dyDescent="0.25">
      <c r="A44" s="29"/>
      <c r="B44" s="28" t="s">
        <v>177</v>
      </c>
      <c r="C44" s="27" t="s">
        <v>176</v>
      </c>
      <c r="D44" s="26">
        <v>75000</v>
      </c>
      <c r="E44" s="25">
        <v>75000</v>
      </c>
      <c r="F44" s="24">
        <v>37416.230000000003</v>
      </c>
      <c r="G44" s="23">
        <f>F44/E44</f>
        <v>0.49888306666666671</v>
      </c>
    </row>
    <row r="45" spans="1:7" x14ac:dyDescent="0.25">
      <c r="A45" s="29"/>
      <c r="B45" s="28" t="s">
        <v>175</v>
      </c>
      <c r="C45" s="27" t="s">
        <v>174</v>
      </c>
      <c r="D45" s="26">
        <v>4000</v>
      </c>
      <c r="E45" s="25">
        <v>4000</v>
      </c>
      <c r="F45" s="24">
        <v>900</v>
      </c>
      <c r="G45" s="23">
        <f>F45/E45</f>
        <v>0.22500000000000001</v>
      </c>
    </row>
    <row r="46" spans="1:7" x14ac:dyDescent="0.25">
      <c r="A46" s="29"/>
      <c r="B46" s="28" t="s">
        <v>173</v>
      </c>
      <c r="C46" s="27" t="s">
        <v>172</v>
      </c>
      <c r="D46" s="26">
        <v>360000</v>
      </c>
      <c r="E46" s="25">
        <v>360000</v>
      </c>
      <c r="F46" s="26">
        <v>151259.19</v>
      </c>
      <c r="G46" s="23">
        <f>F46/E46</f>
        <v>0.42016441666666665</v>
      </c>
    </row>
    <row r="47" spans="1:7" x14ac:dyDescent="0.25">
      <c r="A47" s="29"/>
      <c r="B47" s="28" t="s">
        <v>171</v>
      </c>
      <c r="C47" s="27" t="s">
        <v>170</v>
      </c>
      <c r="D47" s="26">
        <v>90000</v>
      </c>
      <c r="E47" s="25">
        <v>90000</v>
      </c>
      <c r="F47" s="24">
        <v>25074</v>
      </c>
      <c r="G47" s="23">
        <f>F47/E47</f>
        <v>0.27860000000000001</v>
      </c>
    </row>
    <row r="48" spans="1:7" x14ac:dyDescent="0.25">
      <c r="A48" s="29"/>
      <c r="B48" s="28" t="s">
        <v>167</v>
      </c>
      <c r="C48" s="27" t="s">
        <v>166</v>
      </c>
      <c r="D48" s="26">
        <v>20000</v>
      </c>
      <c r="E48" s="25">
        <v>20000</v>
      </c>
      <c r="F48" s="24">
        <v>3274</v>
      </c>
      <c r="G48" s="23">
        <f>F48/E48</f>
        <v>0.16370000000000001</v>
      </c>
    </row>
    <row r="49" spans="1:7" x14ac:dyDescent="0.25">
      <c r="A49" s="29"/>
      <c r="B49" s="28" t="s">
        <v>159</v>
      </c>
      <c r="C49" s="27" t="s">
        <v>158</v>
      </c>
      <c r="D49" s="26">
        <v>41100</v>
      </c>
      <c r="E49" s="25">
        <v>41100</v>
      </c>
      <c r="F49" s="24">
        <v>10470</v>
      </c>
      <c r="G49" s="23">
        <f>F49/E49</f>
        <v>0.25474452554744526</v>
      </c>
    </row>
    <row r="50" spans="1:7" x14ac:dyDescent="0.25">
      <c r="A50" s="29"/>
      <c r="B50" s="28" t="s">
        <v>157</v>
      </c>
      <c r="C50" s="27" t="s">
        <v>156</v>
      </c>
      <c r="D50" s="26">
        <v>120000</v>
      </c>
      <c r="E50" s="25">
        <v>120000</v>
      </c>
      <c r="F50" s="24">
        <v>42417.27</v>
      </c>
      <c r="G50" s="23">
        <f>F50/E50</f>
        <v>0.35347724999999997</v>
      </c>
    </row>
    <row r="51" spans="1:7" x14ac:dyDescent="0.25">
      <c r="A51" s="29"/>
      <c r="B51" s="28" t="s">
        <v>155</v>
      </c>
      <c r="C51" s="27" t="s">
        <v>154</v>
      </c>
      <c r="D51" s="26">
        <v>50000</v>
      </c>
      <c r="E51" s="25">
        <v>50000</v>
      </c>
      <c r="F51" s="26">
        <v>0</v>
      </c>
      <c r="G51" s="23">
        <f>F51/E51</f>
        <v>0</v>
      </c>
    </row>
    <row r="52" spans="1:7" x14ac:dyDescent="0.25">
      <c r="A52" s="29"/>
      <c r="B52" s="28" t="s">
        <v>151</v>
      </c>
      <c r="C52" s="27" t="s">
        <v>150</v>
      </c>
      <c r="D52" s="26">
        <v>3000</v>
      </c>
      <c r="E52" s="25">
        <v>3000</v>
      </c>
      <c r="F52" s="24">
        <v>0</v>
      </c>
      <c r="G52" s="23">
        <f>F52/E52</f>
        <v>0</v>
      </c>
    </row>
    <row r="53" spans="1:7" x14ac:dyDescent="0.25">
      <c r="A53" s="29"/>
      <c r="B53" s="28" t="s">
        <v>149</v>
      </c>
      <c r="C53" s="27" t="s">
        <v>148</v>
      </c>
      <c r="D53" s="26">
        <v>15000</v>
      </c>
      <c r="E53" s="25">
        <v>15000</v>
      </c>
      <c r="F53" s="24">
        <v>3421.93</v>
      </c>
      <c r="G53" s="23">
        <f>F53/E53</f>
        <v>0.22812866666666665</v>
      </c>
    </row>
    <row r="54" spans="1:7" x14ac:dyDescent="0.25">
      <c r="A54" s="29"/>
      <c r="B54" s="28" t="s">
        <v>213</v>
      </c>
      <c r="C54" s="27" t="s">
        <v>212</v>
      </c>
      <c r="D54" s="26">
        <v>0</v>
      </c>
      <c r="E54" s="25">
        <v>0</v>
      </c>
      <c r="F54" s="24">
        <v>2000</v>
      </c>
      <c r="G54" s="23">
        <v>0</v>
      </c>
    </row>
    <row r="55" spans="1:7" x14ac:dyDescent="0.25">
      <c r="A55" s="29"/>
      <c r="B55" s="28" t="s">
        <v>203</v>
      </c>
      <c r="C55" s="27" t="s">
        <v>202</v>
      </c>
      <c r="D55" s="26">
        <v>0</v>
      </c>
      <c r="E55" s="25">
        <v>0</v>
      </c>
      <c r="F55" s="24">
        <v>59677</v>
      </c>
      <c r="G55" s="23">
        <v>0</v>
      </c>
    </row>
    <row r="56" spans="1:7" x14ac:dyDescent="0.25">
      <c r="A56" s="36" t="s">
        <v>251</v>
      </c>
      <c r="B56" s="34" t="s">
        <v>0</v>
      </c>
      <c r="C56" s="33" t="s">
        <v>250</v>
      </c>
      <c r="D56" s="31">
        <v>100280</v>
      </c>
      <c r="E56" s="32">
        <v>100280</v>
      </c>
      <c r="F56" s="31">
        <v>0</v>
      </c>
      <c r="G56" s="30">
        <f>F56/E56</f>
        <v>0</v>
      </c>
    </row>
    <row r="57" spans="1:7" x14ac:dyDescent="0.25">
      <c r="A57" s="29"/>
      <c r="B57" s="28" t="s">
        <v>195</v>
      </c>
      <c r="C57" s="27" t="s">
        <v>194</v>
      </c>
      <c r="D57" s="26">
        <v>60000</v>
      </c>
      <c r="E57" s="25">
        <v>60000</v>
      </c>
      <c r="F57" s="24">
        <v>0</v>
      </c>
      <c r="G57" s="23">
        <f>F57/E57</f>
        <v>0</v>
      </c>
    </row>
    <row r="58" spans="1:7" x14ac:dyDescent="0.25">
      <c r="A58" s="29"/>
      <c r="B58" s="28" t="s">
        <v>193</v>
      </c>
      <c r="C58" s="27" t="s">
        <v>192</v>
      </c>
      <c r="D58" s="26">
        <v>14880</v>
      </c>
      <c r="E58" s="25">
        <v>14880</v>
      </c>
      <c r="F58" s="24">
        <v>0</v>
      </c>
      <c r="G58" s="23">
        <f>F58/E58</f>
        <v>0</v>
      </c>
    </row>
    <row r="59" spans="1:7" x14ac:dyDescent="0.25">
      <c r="A59" s="29"/>
      <c r="B59" s="28" t="s">
        <v>191</v>
      </c>
      <c r="C59" s="27" t="s">
        <v>190</v>
      </c>
      <c r="D59" s="26">
        <v>5400</v>
      </c>
      <c r="E59" s="25">
        <v>5400</v>
      </c>
      <c r="F59" s="24">
        <v>0</v>
      </c>
      <c r="G59" s="23">
        <f>F59/E59</f>
        <v>0</v>
      </c>
    </row>
    <row r="60" spans="1:7" x14ac:dyDescent="0.25">
      <c r="A60" s="29"/>
      <c r="B60" s="28" t="s">
        <v>177</v>
      </c>
      <c r="C60" s="27" t="s">
        <v>176</v>
      </c>
      <c r="D60" s="26">
        <v>10000</v>
      </c>
      <c r="E60" s="25">
        <v>10000</v>
      </c>
      <c r="F60" s="24">
        <v>0</v>
      </c>
      <c r="G60" s="23">
        <f>F60/E60</f>
        <v>0</v>
      </c>
    </row>
    <row r="61" spans="1:7" x14ac:dyDescent="0.25">
      <c r="A61" s="29"/>
      <c r="B61" s="28" t="s">
        <v>157</v>
      </c>
      <c r="C61" s="27" t="s">
        <v>156</v>
      </c>
      <c r="D61" s="26">
        <v>10000</v>
      </c>
      <c r="E61" s="25">
        <v>10000</v>
      </c>
      <c r="F61" s="24">
        <v>0</v>
      </c>
      <c r="G61" s="23">
        <f>F61/E61</f>
        <v>0</v>
      </c>
    </row>
    <row r="62" spans="1:7" x14ac:dyDescent="0.25">
      <c r="A62" s="36" t="s">
        <v>58</v>
      </c>
      <c r="B62" s="34" t="s">
        <v>0</v>
      </c>
      <c r="C62" s="33" t="s">
        <v>57</v>
      </c>
      <c r="D62" s="31">
        <v>300000</v>
      </c>
      <c r="E62" s="32">
        <v>300000</v>
      </c>
      <c r="F62" s="31">
        <v>35697</v>
      </c>
      <c r="G62" s="30">
        <f>F62/E62</f>
        <v>0.11899</v>
      </c>
    </row>
    <row r="63" spans="1:7" x14ac:dyDescent="0.25">
      <c r="A63" s="29"/>
      <c r="B63" s="28" t="s">
        <v>195</v>
      </c>
      <c r="C63" s="27" t="s">
        <v>194</v>
      </c>
      <c r="D63" s="26">
        <v>100000</v>
      </c>
      <c r="E63" s="25">
        <v>100000</v>
      </c>
      <c r="F63" s="24">
        <v>2800</v>
      </c>
      <c r="G63" s="23">
        <f>F63/E63</f>
        <v>2.8000000000000001E-2</v>
      </c>
    </row>
    <row r="64" spans="1:7" x14ac:dyDescent="0.25">
      <c r="A64" s="29"/>
      <c r="B64" s="28" t="s">
        <v>181</v>
      </c>
      <c r="C64" s="27" t="s">
        <v>180</v>
      </c>
      <c r="D64" s="26">
        <v>40000</v>
      </c>
      <c r="E64" s="25">
        <v>40000</v>
      </c>
      <c r="F64" s="24">
        <v>29756</v>
      </c>
      <c r="G64" s="23">
        <f>F64/E64</f>
        <v>0.74390000000000001</v>
      </c>
    </row>
    <row r="65" spans="1:7" x14ac:dyDescent="0.25">
      <c r="A65" s="29"/>
      <c r="B65" s="28" t="s">
        <v>171</v>
      </c>
      <c r="C65" s="27" t="s">
        <v>170</v>
      </c>
      <c r="D65" s="26">
        <v>5000</v>
      </c>
      <c r="E65" s="25">
        <v>5000</v>
      </c>
      <c r="F65" s="24">
        <v>600</v>
      </c>
      <c r="G65" s="23">
        <f>F65/E65</f>
        <v>0.12</v>
      </c>
    </row>
    <row r="66" spans="1:7" x14ac:dyDescent="0.25">
      <c r="A66" s="29"/>
      <c r="B66" s="28" t="s">
        <v>157</v>
      </c>
      <c r="C66" s="27" t="s">
        <v>156</v>
      </c>
      <c r="D66" s="26">
        <v>15000</v>
      </c>
      <c r="E66" s="25">
        <v>15000</v>
      </c>
      <c r="F66" s="24">
        <v>2541</v>
      </c>
      <c r="G66" s="23">
        <f>F66/E66</f>
        <v>0.1694</v>
      </c>
    </row>
    <row r="67" spans="1:7" x14ac:dyDescent="0.25">
      <c r="A67" s="29"/>
      <c r="B67" s="28" t="s">
        <v>203</v>
      </c>
      <c r="C67" s="27" t="s">
        <v>202</v>
      </c>
      <c r="D67" s="26">
        <v>140000</v>
      </c>
      <c r="E67" s="25">
        <v>140000</v>
      </c>
      <c r="F67" s="24">
        <v>0</v>
      </c>
      <c r="G67" s="23">
        <f>F67/E67</f>
        <v>0</v>
      </c>
    </row>
    <row r="68" spans="1:7" x14ac:dyDescent="0.25">
      <c r="A68" s="36" t="s">
        <v>56</v>
      </c>
      <c r="B68" s="34" t="s">
        <v>0</v>
      </c>
      <c r="C68" s="33" t="s">
        <v>55</v>
      </c>
      <c r="D68" s="31">
        <v>879000</v>
      </c>
      <c r="E68" s="32">
        <v>879000</v>
      </c>
      <c r="F68" s="31">
        <v>194948</v>
      </c>
      <c r="G68" s="30">
        <f>F68/E68</f>
        <v>0.22178384527872583</v>
      </c>
    </row>
    <row r="69" spans="1:7" x14ac:dyDescent="0.25">
      <c r="A69" s="29"/>
      <c r="B69" s="28" t="s">
        <v>195</v>
      </c>
      <c r="C69" s="27" t="s">
        <v>194</v>
      </c>
      <c r="D69" s="26">
        <v>277000</v>
      </c>
      <c r="E69" s="25">
        <v>277000</v>
      </c>
      <c r="F69" s="24">
        <v>9400</v>
      </c>
      <c r="G69" s="23">
        <f>F69/E69</f>
        <v>3.393501805054152E-2</v>
      </c>
    </row>
    <row r="70" spans="1:7" x14ac:dyDescent="0.25">
      <c r="A70" s="29"/>
      <c r="B70" s="28" t="s">
        <v>157</v>
      </c>
      <c r="C70" s="27" t="s">
        <v>156</v>
      </c>
      <c r="D70" s="26">
        <v>602000</v>
      </c>
      <c r="E70" s="25">
        <v>602000</v>
      </c>
      <c r="F70" s="24">
        <v>185548</v>
      </c>
      <c r="G70" s="23">
        <f>F70/E70</f>
        <v>0.30821926910299002</v>
      </c>
    </row>
    <row r="71" spans="1:7" x14ac:dyDescent="0.25">
      <c r="A71" s="36" t="s">
        <v>54</v>
      </c>
      <c r="B71" s="34" t="s">
        <v>0</v>
      </c>
      <c r="C71" s="33" t="s">
        <v>53</v>
      </c>
      <c r="D71" s="31">
        <v>2280000</v>
      </c>
      <c r="E71" s="32">
        <v>2295000</v>
      </c>
      <c r="F71" s="31">
        <v>1193250</v>
      </c>
      <c r="G71" s="30">
        <f>F71/E71</f>
        <v>0.51993464052287586</v>
      </c>
    </row>
    <row r="72" spans="1:7" x14ac:dyDescent="0.25">
      <c r="A72" s="29"/>
      <c r="B72" s="28" t="s">
        <v>139</v>
      </c>
      <c r="C72" s="27" t="s">
        <v>138</v>
      </c>
      <c r="D72" s="26">
        <v>2280000</v>
      </c>
      <c r="E72" s="25">
        <v>2295000</v>
      </c>
      <c r="F72" s="24">
        <v>1193250</v>
      </c>
      <c r="G72" s="23">
        <f>F72/E72</f>
        <v>0.51993464052287586</v>
      </c>
    </row>
    <row r="73" spans="1:7" x14ac:dyDescent="0.25">
      <c r="A73" s="36" t="s">
        <v>52</v>
      </c>
      <c r="B73" s="34" t="s">
        <v>0</v>
      </c>
      <c r="C73" s="33" t="s">
        <v>51</v>
      </c>
      <c r="D73" s="31">
        <v>1151000</v>
      </c>
      <c r="E73" s="32">
        <v>1156000</v>
      </c>
      <c r="F73" s="31">
        <v>91953.8</v>
      </c>
      <c r="G73" s="30">
        <f>F73/E73</f>
        <v>7.9544809688581311E-2</v>
      </c>
    </row>
    <row r="74" spans="1:7" x14ac:dyDescent="0.25">
      <c r="A74" s="29"/>
      <c r="B74" s="28" t="s">
        <v>195</v>
      </c>
      <c r="C74" s="27" t="s">
        <v>194</v>
      </c>
      <c r="D74" s="26">
        <v>80000</v>
      </c>
      <c r="E74" s="25">
        <v>80000</v>
      </c>
      <c r="F74" s="24">
        <v>0</v>
      </c>
      <c r="G74" s="23">
        <f>F74/E74</f>
        <v>0</v>
      </c>
    </row>
    <row r="75" spans="1:7" x14ac:dyDescent="0.25">
      <c r="A75" s="29"/>
      <c r="B75" s="28" t="s">
        <v>177</v>
      </c>
      <c r="C75" s="27" t="s">
        <v>176</v>
      </c>
      <c r="D75" s="26">
        <v>10000</v>
      </c>
      <c r="E75" s="25">
        <v>10000</v>
      </c>
      <c r="F75" s="24">
        <v>0</v>
      </c>
      <c r="G75" s="23">
        <f>F75/E75</f>
        <v>0</v>
      </c>
    </row>
    <row r="76" spans="1:7" x14ac:dyDescent="0.25">
      <c r="A76" s="29"/>
      <c r="B76" s="28" t="s">
        <v>157</v>
      </c>
      <c r="C76" s="27" t="s">
        <v>156</v>
      </c>
      <c r="D76" s="26">
        <v>696000</v>
      </c>
      <c r="E76" s="25">
        <v>696000</v>
      </c>
      <c r="F76" s="24">
        <v>23863.8</v>
      </c>
      <c r="G76" s="23">
        <f>F76/E76</f>
        <v>3.4287068965517239E-2</v>
      </c>
    </row>
    <row r="77" spans="1:7" x14ac:dyDescent="0.25">
      <c r="A77" s="29"/>
      <c r="B77" s="28" t="s">
        <v>149</v>
      </c>
      <c r="C77" s="27" t="s">
        <v>148</v>
      </c>
      <c r="D77" s="26">
        <v>170000</v>
      </c>
      <c r="E77" s="25">
        <v>170000</v>
      </c>
      <c r="F77" s="24">
        <v>0</v>
      </c>
      <c r="G77" s="23">
        <f>F77/E77</f>
        <v>0</v>
      </c>
    </row>
    <row r="78" spans="1:7" x14ac:dyDescent="0.25">
      <c r="A78" s="29"/>
      <c r="B78" s="28" t="s">
        <v>143</v>
      </c>
      <c r="C78" s="27" t="s">
        <v>142</v>
      </c>
      <c r="D78" s="26">
        <v>120000</v>
      </c>
      <c r="E78" s="25">
        <v>120000</v>
      </c>
      <c r="F78" s="24">
        <v>3090</v>
      </c>
      <c r="G78" s="23">
        <f>F78/E78</f>
        <v>2.5749999999999999E-2</v>
      </c>
    </row>
    <row r="79" spans="1:7" x14ac:dyDescent="0.25">
      <c r="A79" s="29"/>
      <c r="B79" s="28" t="s">
        <v>249</v>
      </c>
      <c r="C79" s="27" t="s">
        <v>248</v>
      </c>
      <c r="D79" s="26">
        <v>75000</v>
      </c>
      <c r="E79" s="25">
        <v>75000</v>
      </c>
      <c r="F79" s="24">
        <v>45000</v>
      </c>
      <c r="G79" s="23">
        <f>F79/E79</f>
        <v>0.6</v>
      </c>
    </row>
    <row r="80" spans="1:7" x14ac:dyDescent="0.25">
      <c r="A80" s="29"/>
      <c r="B80" s="28" t="s">
        <v>247</v>
      </c>
      <c r="C80" s="27" t="s">
        <v>246</v>
      </c>
      <c r="D80" s="26">
        <v>0</v>
      </c>
      <c r="E80" s="25">
        <v>5000</v>
      </c>
      <c r="F80" s="24">
        <v>0</v>
      </c>
      <c r="G80" s="23">
        <f>F80/E80</f>
        <v>0</v>
      </c>
    </row>
    <row r="81" spans="1:7" x14ac:dyDescent="0.25">
      <c r="A81" s="29"/>
      <c r="B81" s="28" t="s">
        <v>133</v>
      </c>
      <c r="C81" s="27" t="s">
        <v>132</v>
      </c>
      <c r="D81" s="26">
        <v>0</v>
      </c>
      <c r="E81" s="25">
        <v>0</v>
      </c>
      <c r="F81" s="24">
        <v>20000</v>
      </c>
      <c r="G81" s="23">
        <v>0</v>
      </c>
    </row>
    <row r="82" spans="1:7" x14ac:dyDescent="0.25">
      <c r="A82" s="36" t="s">
        <v>245</v>
      </c>
      <c r="B82" s="34" t="s">
        <v>0</v>
      </c>
      <c r="C82" s="33" t="s">
        <v>244</v>
      </c>
      <c r="D82" s="31">
        <v>1320000</v>
      </c>
      <c r="E82" s="32">
        <v>1320000</v>
      </c>
      <c r="F82" s="31">
        <v>506000</v>
      </c>
      <c r="G82" s="30">
        <f>F82/E82</f>
        <v>0.38333333333333336</v>
      </c>
    </row>
    <row r="83" spans="1:7" x14ac:dyDescent="0.25">
      <c r="A83" s="29"/>
      <c r="B83" s="28" t="s">
        <v>243</v>
      </c>
      <c r="C83" s="27" t="s">
        <v>242</v>
      </c>
      <c r="D83" s="26">
        <v>1120000</v>
      </c>
      <c r="E83" s="25">
        <v>1120000</v>
      </c>
      <c r="F83" s="24">
        <v>506000</v>
      </c>
      <c r="G83" s="23">
        <f>F83/E83</f>
        <v>0.45178571428571429</v>
      </c>
    </row>
    <row r="84" spans="1:7" x14ac:dyDescent="0.25">
      <c r="A84" s="29"/>
      <c r="B84" s="28" t="s">
        <v>239</v>
      </c>
      <c r="C84" s="27" t="s">
        <v>238</v>
      </c>
      <c r="D84" s="26">
        <v>200000</v>
      </c>
      <c r="E84" s="25">
        <v>200000</v>
      </c>
      <c r="F84" s="24">
        <v>0</v>
      </c>
      <c r="G84" s="23">
        <f>F84/E84</f>
        <v>0</v>
      </c>
    </row>
    <row r="85" spans="1:7" x14ac:dyDescent="0.25">
      <c r="A85" s="36" t="s">
        <v>241</v>
      </c>
      <c r="B85" s="34" t="s">
        <v>0</v>
      </c>
      <c r="C85" s="33" t="s">
        <v>240</v>
      </c>
      <c r="D85" s="31">
        <v>3529960</v>
      </c>
      <c r="E85" s="32">
        <v>3529960</v>
      </c>
      <c r="F85" s="31">
        <v>114268.1</v>
      </c>
      <c r="G85" s="30">
        <f>F85/E85</f>
        <v>3.2370933381681379E-2</v>
      </c>
    </row>
    <row r="86" spans="1:7" x14ac:dyDescent="0.25">
      <c r="A86" s="29"/>
      <c r="B86" s="28" t="s">
        <v>195</v>
      </c>
      <c r="C86" s="27" t="s">
        <v>194</v>
      </c>
      <c r="D86" s="26">
        <v>420000</v>
      </c>
      <c r="E86" s="25">
        <v>420000</v>
      </c>
      <c r="F86" s="24">
        <v>55377</v>
      </c>
      <c r="G86" s="23">
        <f>F86/E86</f>
        <v>0.13184999999999999</v>
      </c>
    </row>
    <row r="87" spans="1:7" x14ac:dyDescent="0.25">
      <c r="A87" s="29"/>
      <c r="B87" s="28" t="s">
        <v>193</v>
      </c>
      <c r="C87" s="27" t="s">
        <v>192</v>
      </c>
      <c r="D87" s="26">
        <v>104160</v>
      </c>
      <c r="E87" s="25">
        <v>104160</v>
      </c>
      <c r="F87" s="24">
        <v>12758</v>
      </c>
      <c r="G87" s="23">
        <f>F87/E87</f>
        <v>0.12248463901689709</v>
      </c>
    </row>
    <row r="88" spans="1:7" x14ac:dyDescent="0.25">
      <c r="A88" s="29"/>
      <c r="B88" s="28" t="s">
        <v>191</v>
      </c>
      <c r="C88" s="27" t="s">
        <v>190</v>
      </c>
      <c r="D88" s="26">
        <v>37800</v>
      </c>
      <c r="E88" s="25">
        <v>37800</v>
      </c>
      <c r="F88" s="24">
        <v>4631</v>
      </c>
      <c r="G88" s="23">
        <f>F88/E88</f>
        <v>0.12251322751322752</v>
      </c>
    </row>
    <row r="89" spans="1:7" x14ac:dyDescent="0.25">
      <c r="A89" s="29"/>
      <c r="B89" s="28" t="s">
        <v>181</v>
      </c>
      <c r="C89" s="27" t="s">
        <v>180</v>
      </c>
      <c r="D89" s="26">
        <v>200000</v>
      </c>
      <c r="E89" s="25">
        <v>200000</v>
      </c>
      <c r="F89" s="24">
        <v>27479.1</v>
      </c>
      <c r="G89" s="23">
        <f>F89/E89</f>
        <v>0.1373955</v>
      </c>
    </row>
    <row r="90" spans="1:7" x14ac:dyDescent="0.25">
      <c r="A90" s="29"/>
      <c r="B90" s="28" t="s">
        <v>177</v>
      </c>
      <c r="C90" s="27" t="s">
        <v>176</v>
      </c>
      <c r="D90" s="26">
        <v>48000</v>
      </c>
      <c r="E90" s="25">
        <v>48000</v>
      </c>
      <c r="F90" s="24">
        <v>3134</v>
      </c>
      <c r="G90" s="23">
        <f>F90/E90</f>
        <v>6.5291666666666665E-2</v>
      </c>
    </row>
    <row r="91" spans="1:7" x14ac:dyDescent="0.25">
      <c r="A91" s="29"/>
      <c r="B91" s="28" t="s">
        <v>157</v>
      </c>
      <c r="C91" s="27" t="s">
        <v>156</v>
      </c>
      <c r="D91" s="26">
        <v>50000</v>
      </c>
      <c r="E91" s="25">
        <v>50000</v>
      </c>
      <c r="F91" s="24">
        <v>0</v>
      </c>
      <c r="G91" s="23">
        <f>F91/E91</f>
        <v>0</v>
      </c>
    </row>
    <row r="92" spans="1:7" x14ac:dyDescent="0.25">
      <c r="A92" s="29"/>
      <c r="B92" s="28" t="s">
        <v>155</v>
      </c>
      <c r="C92" s="27" t="s">
        <v>154</v>
      </c>
      <c r="D92" s="26">
        <v>120000</v>
      </c>
      <c r="E92" s="25">
        <v>120000</v>
      </c>
      <c r="F92" s="24">
        <v>10889</v>
      </c>
      <c r="G92" s="23">
        <f>F92/E92</f>
        <v>9.0741666666666665E-2</v>
      </c>
    </row>
    <row r="93" spans="1:7" x14ac:dyDescent="0.25">
      <c r="A93" s="29"/>
      <c r="B93" s="28" t="s">
        <v>207</v>
      </c>
      <c r="C93" s="27" t="s">
        <v>206</v>
      </c>
      <c r="D93" s="26">
        <v>2350000</v>
      </c>
      <c r="E93" s="25">
        <v>2350000</v>
      </c>
      <c r="F93" s="24">
        <v>0</v>
      </c>
      <c r="G93" s="23">
        <f>F93/E93</f>
        <v>0</v>
      </c>
    </row>
    <row r="94" spans="1:7" x14ac:dyDescent="0.25">
      <c r="A94" s="29"/>
      <c r="B94" s="28" t="s">
        <v>239</v>
      </c>
      <c r="C94" s="27" t="s">
        <v>238</v>
      </c>
      <c r="D94" s="26">
        <v>200000</v>
      </c>
      <c r="E94" s="25">
        <v>200000</v>
      </c>
      <c r="F94" s="24">
        <v>0</v>
      </c>
      <c r="G94" s="23">
        <f>F94/E94</f>
        <v>0</v>
      </c>
    </row>
    <row r="95" spans="1:7" x14ac:dyDescent="0.25">
      <c r="A95" s="36" t="s">
        <v>237</v>
      </c>
      <c r="B95" s="34" t="s">
        <v>0</v>
      </c>
      <c r="C95" s="33" t="s">
        <v>236</v>
      </c>
      <c r="D95" s="31">
        <v>109000</v>
      </c>
      <c r="E95" s="32">
        <v>109000</v>
      </c>
      <c r="F95" s="31">
        <v>8633.5</v>
      </c>
      <c r="G95" s="30">
        <f>F95/E95</f>
        <v>7.9206422018348627E-2</v>
      </c>
    </row>
    <row r="96" spans="1:7" x14ac:dyDescent="0.25">
      <c r="A96" s="29"/>
      <c r="B96" s="28" t="s">
        <v>195</v>
      </c>
      <c r="C96" s="27" t="s">
        <v>194</v>
      </c>
      <c r="D96" s="26">
        <v>42000</v>
      </c>
      <c r="E96" s="25">
        <v>42000</v>
      </c>
      <c r="F96" s="24">
        <v>7000</v>
      </c>
      <c r="G96" s="23">
        <f>F96/E96</f>
        <v>0.16666666666666666</v>
      </c>
    </row>
    <row r="97" spans="1:7" x14ac:dyDescent="0.25">
      <c r="A97" s="29"/>
      <c r="B97" s="28" t="s">
        <v>183</v>
      </c>
      <c r="C97" s="27" t="s">
        <v>182</v>
      </c>
      <c r="D97" s="26">
        <v>5000</v>
      </c>
      <c r="E97" s="25">
        <v>5000</v>
      </c>
      <c r="F97" s="24">
        <v>0</v>
      </c>
      <c r="G97" s="23">
        <f>F97/E97</f>
        <v>0</v>
      </c>
    </row>
    <row r="98" spans="1:7" x14ac:dyDescent="0.25">
      <c r="A98" s="29"/>
      <c r="B98" s="28" t="s">
        <v>177</v>
      </c>
      <c r="C98" s="27" t="s">
        <v>176</v>
      </c>
      <c r="D98" s="26">
        <v>7000</v>
      </c>
      <c r="E98" s="25">
        <v>7000</v>
      </c>
      <c r="F98" s="26">
        <v>0</v>
      </c>
      <c r="G98" s="23">
        <f>F98/E98</f>
        <v>0</v>
      </c>
    </row>
    <row r="99" spans="1:7" x14ac:dyDescent="0.25">
      <c r="A99" s="29"/>
      <c r="B99" s="28" t="s">
        <v>157</v>
      </c>
      <c r="C99" s="27" t="s">
        <v>156</v>
      </c>
      <c r="D99" s="26">
        <v>55000</v>
      </c>
      <c r="E99" s="25">
        <v>55000</v>
      </c>
      <c r="F99" s="24">
        <v>1633.5</v>
      </c>
      <c r="G99" s="23">
        <f>F99/E99</f>
        <v>2.9700000000000001E-2</v>
      </c>
    </row>
    <row r="100" spans="1:7" x14ac:dyDescent="0.25">
      <c r="A100" s="36" t="s">
        <v>50</v>
      </c>
      <c r="B100" s="34" t="s">
        <v>0</v>
      </c>
      <c r="C100" s="33" t="s">
        <v>49</v>
      </c>
      <c r="D100" s="31">
        <v>9491740</v>
      </c>
      <c r="E100" s="32">
        <v>9491740</v>
      </c>
      <c r="F100" s="31">
        <v>1550899.01</v>
      </c>
      <c r="G100" s="30">
        <f>F100/E100</f>
        <v>0.16339459466862766</v>
      </c>
    </row>
    <row r="101" spans="1:7" x14ac:dyDescent="0.25">
      <c r="A101" s="29"/>
      <c r="B101" s="28" t="s">
        <v>197</v>
      </c>
      <c r="C101" s="27" t="s">
        <v>196</v>
      </c>
      <c r="D101" s="26">
        <v>230000</v>
      </c>
      <c r="E101" s="25">
        <v>230000</v>
      </c>
      <c r="F101" s="24">
        <v>30422.5</v>
      </c>
      <c r="G101" s="23">
        <f>F101/E101</f>
        <v>0.13227173913043477</v>
      </c>
    </row>
    <row r="102" spans="1:7" x14ac:dyDescent="0.25">
      <c r="A102" s="29"/>
      <c r="B102" s="28" t="s">
        <v>195</v>
      </c>
      <c r="C102" s="27" t="s">
        <v>194</v>
      </c>
      <c r="D102" s="26">
        <v>10000</v>
      </c>
      <c r="E102" s="25">
        <v>10000</v>
      </c>
      <c r="F102" s="24">
        <v>0</v>
      </c>
      <c r="G102" s="23">
        <f>F102/E102</f>
        <v>0</v>
      </c>
    </row>
    <row r="103" spans="1:7" x14ac:dyDescent="0.25">
      <c r="A103" s="29"/>
      <c r="B103" s="28" t="s">
        <v>193</v>
      </c>
      <c r="C103" s="27" t="s">
        <v>192</v>
      </c>
      <c r="D103" s="26">
        <v>57040</v>
      </c>
      <c r="E103" s="25">
        <v>57040</v>
      </c>
      <c r="F103" s="24">
        <v>7395.5</v>
      </c>
      <c r="G103" s="23">
        <f>F103/E103</f>
        <v>0.12965462833099578</v>
      </c>
    </row>
    <row r="104" spans="1:7" x14ac:dyDescent="0.25">
      <c r="A104" s="29"/>
      <c r="B104" s="28" t="s">
        <v>191</v>
      </c>
      <c r="C104" s="27" t="s">
        <v>190</v>
      </c>
      <c r="D104" s="26">
        <v>20700</v>
      </c>
      <c r="E104" s="25">
        <v>20700</v>
      </c>
      <c r="F104" s="24">
        <v>2684</v>
      </c>
      <c r="G104" s="23">
        <f>F104/E104</f>
        <v>0.12966183574879228</v>
      </c>
    </row>
    <row r="105" spans="1:7" x14ac:dyDescent="0.25">
      <c r="A105" s="29"/>
      <c r="B105" s="28" t="s">
        <v>181</v>
      </c>
      <c r="C105" s="27" t="s">
        <v>180</v>
      </c>
      <c r="D105" s="26">
        <v>10000</v>
      </c>
      <c r="E105" s="25">
        <v>10000</v>
      </c>
      <c r="F105" s="24">
        <v>0</v>
      </c>
      <c r="G105" s="23">
        <f>F105/E105</f>
        <v>0</v>
      </c>
    </row>
    <row r="106" spans="1:7" x14ac:dyDescent="0.25">
      <c r="A106" s="29"/>
      <c r="B106" s="28" t="s">
        <v>177</v>
      </c>
      <c r="C106" s="27" t="s">
        <v>176</v>
      </c>
      <c r="D106" s="26">
        <v>10000</v>
      </c>
      <c r="E106" s="25">
        <v>10000</v>
      </c>
      <c r="F106" s="24">
        <v>2742</v>
      </c>
      <c r="G106" s="23">
        <f>F106/E106</f>
        <v>0.2742</v>
      </c>
    </row>
    <row r="107" spans="1:7" x14ac:dyDescent="0.25">
      <c r="A107" s="29"/>
      <c r="B107" s="28" t="s">
        <v>175</v>
      </c>
      <c r="C107" s="27" t="s">
        <v>174</v>
      </c>
      <c r="D107" s="26">
        <v>280000</v>
      </c>
      <c r="E107" s="25">
        <v>280000</v>
      </c>
      <c r="F107" s="24">
        <v>65380</v>
      </c>
      <c r="G107" s="23">
        <f>F107/E107</f>
        <v>0.23350000000000001</v>
      </c>
    </row>
    <row r="108" spans="1:7" x14ac:dyDescent="0.25">
      <c r="A108" s="29"/>
      <c r="B108" s="28" t="s">
        <v>173</v>
      </c>
      <c r="C108" s="27" t="s">
        <v>172</v>
      </c>
      <c r="D108" s="26">
        <v>500000</v>
      </c>
      <c r="E108" s="25">
        <v>500000</v>
      </c>
      <c r="F108" s="24">
        <v>285480.18</v>
      </c>
      <c r="G108" s="23">
        <f>F108/E108</f>
        <v>0.57096035999999994</v>
      </c>
    </row>
    <row r="109" spans="1:7" x14ac:dyDescent="0.25">
      <c r="A109" s="29"/>
      <c r="B109" s="28" t="s">
        <v>171</v>
      </c>
      <c r="C109" s="27" t="s">
        <v>170</v>
      </c>
      <c r="D109" s="26">
        <v>240000</v>
      </c>
      <c r="E109" s="25">
        <v>240000</v>
      </c>
      <c r="F109" s="24">
        <v>99847</v>
      </c>
      <c r="G109" s="23">
        <f>F109/E109</f>
        <v>0.41602916666666667</v>
      </c>
    </row>
    <row r="110" spans="1:7" x14ac:dyDescent="0.25">
      <c r="A110" s="29"/>
      <c r="B110" s="28" t="s">
        <v>157</v>
      </c>
      <c r="C110" s="27" t="s">
        <v>156</v>
      </c>
      <c r="D110" s="26">
        <v>1450000</v>
      </c>
      <c r="E110" s="25">
        <v>1450000</v>
      </c>
      <c r="F110" s="26">
        <v>206532.8</v>
      </c>
      <c r="G110" s="23">
        <f>F110/E110</f>
        <v>0.14243641379310343</v>
      </c>
    </row>
    <row r="111" spans="1:7" x14ac:dyDescent="0.25">
      <c r="A111" s="29"/>
      <c r="B111" s="28" t="s">
        <v>155</v>
      </c>
      <c r="C111" s="27" t="s">
        <v>154</v>
      </c>
      <c r="D111" s="26">
        <v>595000</v>
      </c>
      <c r="E111" s="25">
        <v>595000</v>
      </c>
      <c r="F111" s="24">
        <v>576463.03</v>
      </c>
      <c r="G111" s="23">
        <f>F111/E111</f>
        <v>0.96884542857142864</v>
      </c>
    </row>
    <row r="112" spans="1:7" x14ac:dyDescent="0.25">
      <c r="A112" s="29"/>
      <c r="B112" s="28" t="s">
        <v>207</v>
      </c>
      <c r="C112" s="27" t="s">
        <v>206</v>
      </c>
      <c r="D112" s="26">
        <v>6089000</v>
      </c>
      <c r="E112" s="25">
        <v>6089000</v>
      </c>
      <c r="F112" s="24">
        <v>273952</v>
      </c>
      <c r="G112" s="23">
        <f>F112/E112</f>
        <v>4.4991295779274104E-2</v>
      </c>
    </row>
    <row r="113" spans="1:7" x14ac:dyDescent="0.25">
      <c r="A113" s="36" t="s">
        <v>48</v>
      </c>
      <c r="B113" s="34" t="s">
        <v>0</v>
      </c>
      <c r="C113" s="33" t="s">
        <v>47</v>
      </c>
      <c r="D113" s="31">
        <v>4535560</v>
      </c>
      <c r="E113" s="32">
        <v>5273560</v>
      </c>
      <c r="F113" s="31">
        <v>3576263.66</v>
      </c>
      <c r="G113" s="30">
        <f>F113/E113</f>
        <v>0.67814980013501314</v>
      </c>
    </row>
    <row r="114" spans="1:7" x14ac:dyDescent="0.25">
      <c r="A114" s="29"/>
      <c r="B114" s="28" t="s">
        <v>195</v>
      </c>
      <c r="C114" s="27" t="s">
        <v>194</v>
      </c>
      <c r="D114" s="26">
        <v>120000</v>
      </c>
      <c r="E114" s="25">
        <v>120000</v>
      </c>
      <c r="F114" s="24">
        <v>20360</v>
      </c>
      <c r="G114" s="23">
        <f>F114/E114</f>
        <v>0.16966666666666666</v>
      </c>
    </row>
    <row r="115" spans="1:7" x14ac:dyDescent="0.25">
      <c r="A115" s="29"/>
      <c r="B115" s="28" t="s">
        <v>193</v>
      </c>
      <c r="C115" s="27" t="s">
        <v>192</v>
      </c>
      <c r="D115" s="26">
        <v>29760</v>
      </c>
      <c r="E115" s="25">
        <v>29760</v>
      </c>
      <c r="F115" s="24">
        <v>4960</v>
      </c>
      <c r="G115" s="23">
        <f>F115/E115</f>
        <v>0.16666666666666666</v>
      </c>
    </row>
    <row r="116" spans="1:7" x14ac:dyDescent="0.25">
      <c r="A116" s="29"/>
      <c r="B116" s="28" t="s">
        <v>191</v>
      </c>
      <c r="C116" s="27" t="s">
        <v>190</v>
      </c>
      <c r="D116" s="26">
        <v>10800</v>
      </c>
      <c r="E116" s="25">
        <v>10800</v>
      </c>
      <c r="F116" s="24">
        <v>1800</v>
      </c>
      <c r="G116" s="23">
        <f>F116/E116</f>
        <v>0.16666666666666666</v>
      </c>
    </row>
    <row r="117" spans="1:7" x14ac:dyDescent="0.25">
      <c r="A117" s="29"/>
      <c r="B117" s="28" t="s">
        <v>181</v>
      </c>
      <c r="C117" s="27" t="s">
        <v>180</v>
      </c>
      <c r="D117" s="26">
        <v>15000</v>
      </c>
      <c r="E117" s="25">
        <v>15000</v>
      </c>
      <c r="F117" s="24">
        <v>40807.129999999997</v>
      </c>
      <c r="G117" s="23">
        <f>F117/E117</f>
        <v>2.7204753333333334</v>
      </c>
    </row>
    <row r="118" spans="1:7" x14ac:dyDescent="0.25">
      <c r="A118" s="29"/>
      <c r="B118" s="28" t="s">
        <v>177</v>
      </c>
      <c r="C118" s="27" t="s">
        <v>176</v>
      </c>
      <c r="D118" s="26">
        <v>40000</v>
      </c>
      <c r="E118" s="25">
        <v>40000</v>
      </c>
      <c r="F118" s="24">
        <v>44359.09</v>
      </c>
      <c r="G118" s="23">
        <f>F118/E118</f>
        <v>1.1089772499999999</v>
      </c>
    </row>
    <row r="119" spans="1:7" x14ac:dyDescent="0.25">
      <c r="A119" s="29"/>
      <c r="B119" s="28" t="s">
        <v>175</v>
      </c>
      <c r="C119" s="27" t="s">
        <v>174</v>
      </c>
      <c r="D119" s="26">
        <v>150000</v>
      </c>
      <c r="E119" s="25">
        <v>150000</v>
      </c>
      <c r="F119" s="24">
        <v>44250</v>
      </c>
      <c r="G119" s="23">
        <f>F119/E119</f>
        <v>0.29499999999999998</v>
      </c>
    </row>
    <row r="120" spans="1:7" x14ac:dyDescent="0.25">
      <c r="A120" s="29"/>
      <c r="B120" s="28" t="s">
        <v>235</v>
      </c>
      <c r="C120" s="27" t="s">
        <v>234</v>
      </c>
      <c r="D120" s="26">
        <v>300000</v>
      </c>
      <c r="E120" s="25">
        <v>300000</v>
      </c>
      <c r="F120" s="24">
        <v>55710</v>
      </c>
      <c r="G120" s="23">
        <f>F120/E120</f>
        <v>0.1857</v>
      </c>
    </row>
    <row r="121" spans="1:7" x14ac:dyDescent="0.25">
      <c r="A121" s="29"/>
      <c r="B121" s="28" t="s">
        <v>173</v>
      </c>
      <c r="C121" s="27" t="s">
        <v>172</v>
      </c>
      <c r="D121" s="26">
        <v>300000</v>
      </c>
      <c r="E121" s="25">
        <v>300000</v>
      </c>
      <c r="F121" s="24">
        <v>210690</v>
      </c>
      <c r="G121" s="23">
        <f>F121/E121</f>
        <v>0.70230000000000004</v>
      </c>
    </row>
    <row r="122" spans="1:7" x14ac:dyDescent="0.25">
      <c r="A122" s="29"/>
      <c r="B122" s="28" t="s">
        <v>171</v>
      </c>
      <c r="C122" s="27" t="s">
        <v>170</v>
      </c>
      <c r="D122" s="26">
        <v>460000</v>
      </c>
      <c r="E122" s="25">
        <v>460000</v>
      </c>
      <c r="F122" s="24">
        <v>624843.80000000005</v>
      </c>
      <c r="G122" s="23">
        <f>F122/E122</f>
        <v>1.3583560869565219</v>
      </c>
    </row>
    <row r="123" spans="1:7" x14ac:dyDescent="0.25">
      <c r="A123" s="29"/>
      <c r="B123" s="28" t="s">
        <v>157</v>
      </c>
      <c r="C123" s="27" t="s">
        <v>156</v>
      </c>
      <c r="D123" s="26">
        <v>400000</v>
      </c>
      <c r="E123" s="25">
        <v>400000</v>
      </c>
      <c r="F123" s="26">
        <v>52458.78</v>
      </c>
      <c r="G123" s="23">
        <f>F123/E123</f>
        <v>0.13114694999999998</v>
      </c>
    </row>
    <row r="124" spans="1:7" x14ac:dyDescent="0.25">
      <c r="A124" s="29"/>
      <c r="B124" s="28" t="s">
        <v>155</v>
      </c>
      <c r="C124" s="27" t="s">
        <v>154</v>
      </c>
      <c r="D124" s="26">
        <v>710000</v>
      </c>
      <c r="E124" s="25">
        <v>710000</v>
      </c>
      <c r="F124" s="24">
        <v>459564.23</v>
      </c>
      <c r="G124" s="23">
        <f>F124/E124</f>
        <v>0.64727356338028164</v>
      </c>
    </row>
    <row r="125" spans="1:7" x14ac:dyDescent="0.25">
      <c r="A125" s="29"/>
      <c r="B125" s="28" t="s">
        <v>233</v>
      </c>
      <c r="C125" s="27" t="s">
        <v>232</v>
      </c>
      <c r="D125" s="26">
        <v>0</v>
      </c>
      <c r="E125" s="25">
        <v>0</v>
      </c>
      <c r="F125" s="24">
        <v>14509</v>
      </c>
      <c r="G125" s="23">
        <v>0</v>
      </c>
    </row>
    <row r="126" spans="1:7" x14ac:dyDescent="0.25">
      <c r="A126" s="29"/>
      <c r="B126" s="28" t="s">
        <v>207</v>
      </c>
      <c r="C126" s="27" t="s">
        <v>206</v>
      </c>
      <c r="D126" s="26">
        <v>2000000</v>
      </c>
      <c r="E126" s="25">
        <v>2738000</v>
      </c>
      <c r="F126" s="24">
        <v>2001951.63</v>
      </c>
      <c r="G126" s="23">
        <f>F126/E126</f>
        <v>0.73117298392987573</v>
      </c>
    </row>
    <row r="127" spans="1:7" x14ac:dyDescent="0.25">
      <c r="A127" s="36" t="s">
        <v>46</v>
      </c>
      <c r="B127" s="34" t="s">
        <v>0</v>
      </c>
      <c r="C127" s="33" t="s">
        <v>45</v>
      </c>
      <c r="D127" s="31">
        <v>7637672</v>
      </c>
      <c r="E127" s="32">
        <v>7637672</v>
      </c>
      <c r="F127" s="31">
        <v>72600</v>
      </c>
      <c r="G127" s="30">
        <f>F127/E127</f>
        <v>9.5055142457020937E-3</v>
      </c>
    </row>
    <row r="128" spans="1:7" x14ac:dyDescent="0.25">
      <c r="A128" s="29"/>
      <c r="B128" s="28" t="s">
        <v>207</v>
      </c>
      <c r="C128" s="27" t="s">
        <v>206</v>
      </c>
      <c r="D128" s="26">
        <v>7637672</v>
      </c>
      <c r="E128" s="25">
        <v>7637672</v>
      </c>
      <c r="F128" s="24">
        <v>72600</v>
      </c>
      <c r="G128" s="23">
        <f>F128/E128</f>
        <v>9.5055142457020937E-3</v>
      </c>
    </row>
    <row r="129" spans="1:7" x14ac:dyDescent="0.25">
      <c r="A129" s="36" t="s">
        <v>44</v>
      </c>
      <c r="B129" s="34" t="s">
        <v>0</v>
      </c>
      <c r="C129" s="33" t="s">
        <v>43</v>
      </c>
      <c r="D129" s="31">
        <v>210000</v>
      </c>
      <c r="E129" s="32">
        <v>210000</v>
      </c>
      <c r="F129" s="31">
        <v>35782</v>
      </c>
      <c r="G129" s="30">
        <f>F129/E129</f>
        <v>0.1703904761904762</v>
      </c>
    </row>
    <row r="130" spans="1:7" x14ac:dyDescent="0.25">
      <c r="A130" s="29"/>
      <c r="B130" s="28" t="s">
        <v>195</v>
      </c>
      <c r="C130" s="27" t="s">
        <v>194</v>
      </c>
      <c r="D130" s="26">
        <v>80000</v>
      </c>
      <c r="E130" s="25">
        <v>80000</v>
      </c>
      <c r="F130" s="24">
        <v>18000</v>
      </c>
      <c r="G130" s="23">
        <f>F130/E130</f>
        <v>0.22500000000000001</v>
      </c>
    </row>
    <row r="131" spans="1:7" x14ac:dyDescent="0.25">
      <c r="A131" s="29"/>
      <c r="B131" s="28" t="s">
        <v>171</v>
      </c>
      <c r="C131" s="27" t="s">
        <v>170</v>
      </c>
      <c r="D131" s="26">
        <v>40000</v>
      </c>
      <c r="E131" s="25">
        <v>40000</v>
      </c>
      <c r="F131" s="24">
        <v>7500</v>
      </c>
      <c r="G131" s="23">
        <f>F131/E131</f>
        <v>0.1875</v>
      </c>
    </row>
    <row r="132" spans="1:7" x14ac:dyDescent="0.25">
      <c r="A132" s="29"/>
      <c r="B132" s="28" t="s">
        <v>157</v>
      </c>
      <c r="C132" s="27" t="s">
        <v>156</v>
      </c>
      <c r="D132" s="26">
        <v>60000</v>
      </c>
      <c r="E132" s="25">
        <v>60000</v>
      </c>
      <c r="F132" s="26">
        <v>10282</v>
      </c>
      <c r="G132" s="23">
        <f>F132/E132</f>
        <v>0.17136666666666667</v>
      </c>
    </row>
    <row r="133" spans="1:7" x14ac:dyDescent="0.25">
      <c r="A133" s="29"/>
      <c r="B133" s="28" t="s">
        <v>155</v>
      </c>
      <c r="C133" s="27" t="s">
        <v>154</v>
      </c>
      <c r="D133" s="26">
        <v>30000</v>
      </c>
      <c r="E133" s="25">
        <v>30000</v>
      </c>
      <c r="F133" s="24">
        <v>0</v>
      </c>
      <c r="G133" s="23">
        <f>F133/E133</f>
        <v>0</v>
      </c>
    </row>
    <row r="134" spans="1:7" x14ac:dyDescent="0.25">
      <c r="A134" s="36" t="s">
        <v>231</v>
      </c>
      <c r="B134" s="34" t="s">
        <v>0</v>
      </c>
      <c r="C134" s="33" t="s">
        <v>230</v>
      </c>
      <c r="D134" s="31">
        <v>909700</v>
      </c>
      <c r="E134" s="32">
        <v>909700</v>
      </c>
      <c r="F134" s="31">
        <v>0</v>
      </c>
      <c r="G134" s="30">
        <f>F134/E134</f>
        <v>0</v>
      </c>
    </row>
    <row r="135" spans="1:7" x14ac:dyDescent="0.25">
      <c r="A135" s="29"/>
      <c r="B135" s="28" t="s">
        <v>229</v>
      </c>
      <c r="C135" s="27" t="s">
        <v>228</v>
      </c>
      <c r="D135" s="26">
        <v>909700</v>
      </c>
      <c r="E135" s="25">
        <v>909700</v>
      </c>
      <c r="F135" s="24">
        <v>0</v>
      </c>
      <c r="G135" s="23">
        <f>F135/E135</f>
        <v>0</v>
      </c>
    </row>
    <row r="136" spans="1:7" x14ac:dyDescent="0.25">
      <c r="A136" s="36" t="s">
        <v>42</v>
      </c>
      <c r="B136" s="34" t="s">
        <v>0</v>
      </c>
      <c r="C136" s="33" t="s">
        <v>41</v>
      </c>
      <c r="D136" s="31">
        <v>27723081</v>
      </c>
      <c r="E136" s="32">
        <v>27802081</v>
      </c>
      <c r="F136" s="31">
        <v>13450319.42</v>
      </c>
      <c r="G136" s="30">
        <f>F136/E136</f>
        <v>0.48378822506128227</v>
      </c>
    </row>
    <row r="137" spans="1:7" x14ac:dyDescent="0.25">
      <c r="A137" s="29"/>
      <c r="B137" s="28" t="s">
        <v>163</v>
      </c>
      <c r="C137" s="27" t="s">
        <v>162</v>
      </c>
      <c r="D137" s="26">
        <v>1916640</v>
      </c>
      <c r="E137" s="25">
        <v>1916640</v>
      </c>
      <c r="F137" s="24">
        <v>453750</v>
      </c>
      <c r="G137" s="23">
        <f>F137/E137</f>
        <v>0.23674242424242425</v>
      </c>
    </row>
    <row r="138" spans="1:7" x14ac:dyDescent="0.25">
      <c r="A138" s="29"/>
      <c r="B138" s="28" t="s">
        <v>161</v>
      </c>
      <c r="C138" s="27" t="s">
        <v>160</v>
      </c>
      <c r="D138" s="26">
        <v>450000</v>
      </c>
      <c r="E138" s="25">
        <v>450000</v>
      </c>
      <c r="F138" s="24">
        <v>302415.92</v>
      </c>
      <c r="G138" s="23">
        <f>F138/E138</f>
        <v>0.67203537777777778</v>
      </c>
    </row>
    <row r="139" spans="1:7" x14ac:dyDescent="0.25">
      <c r="A139" s="29"/>
      <c r="B139" s="28" t="s">
        <v>157</v>
      </c>
      <c r="C139" s="27" t="s">
        <v>156</v>
      </c>
      <c r="D139" s="26">
        <v>230000</v>
      </c>
      <c r="E139" s="25">
        <v>230000</v>
      </c>
      <c r="F139" s="26">
        <v>101948</v>
      </c>
      <c r="G139" s="23">
        <f>F139/E139</f>
        <v>0.4432521739130435</v>
      </c>
    </row>
    <row r="140" spans="1:7" x14ac:dyDescent="0.25">
      <c r="A140" s="29"/>
      <c r="B140" s="28" t="s">
        <v>227</v>
      </c>
      <c r="C140" s="27" t="s">
        <v>226</v>
      </c>
      <c r="D140" s="26">
        <v>24626441</v>
      </c>
      <c r="E140" s="25">
        <v>24626441</v>
      </c>
      <c r="F140" s="24">
        <v>12313205.5</v>
      </c>
      <c r="G140" s="23">
        <f>F140/E140</f>
        <v>0.49999939089858741</v>
      </c>
    </row>
    <row r="141" spans="1:7" x14ac:dyDescent="0.25">
      <c r="A141" s="29"/>
      <c r="B141" s="28" t="s">
        <v>207</v>
      </c>
      <c r="C141" s="27" t="s">
        <v>206</v>
      </c>
      <c r="D141" s="26">
        <v>300000</v>
      </c>
      <c r="E141" s="25">
        <v>300000</v>
      </c>
      <c r="F141" s="24">
        <v>0</v>
      </c>
      <c r="G141" s="23">
        <f>F141/E141</f>
        <v>0</v>
      </c>
    </row>
    <row r="142" spans="1:7" x14ac:dyDescent="0.25">
      <c r="A142" s="29"/>
      <c r="B142" s="28" t="s">
        <v>225</v>
      </c>
      <c r="C142" s="27" t="s">
        <v>224</v>
      </c>
      <c r="D142" s="26">
        <v>200000</v>
      </c>
      <c r="E142" s="25">
        <v>279000</v>
      </c>
      <c r="F142" s="24">
        <v>279000</v>
      </c>
      <c r="G142" s="23">
        <f>F142/E142</f>
        <v>1</v>
      </c>
    </row>
    <row r="143" spans="1:7" x14ac:dyDescent="0.25">
      <c r="A143" s="36" t="s">
        <v>223</v>
      </c>
      <c r="B143" s="34" t="s">
        <v>0</v>
      </c>
      <c r="C143" s="33" t="s">
        <v>222</v>
      </c>
      <c r="D143" s="31">
        <v>200000</v>
      </c>
      <c r="E143" s="32">
        <v>200000</v>
      </c>
      <c r="F143" s="31">
        <v>0</v>
      </c>
      <c r="G143" s="30">
        <f>F143/E143</f>
        <v>0</v>
      </c>
    </row>
    <row r="144" spans="1:7" x14ac:dyDescent="0.25">
      <c r="A144" s="29"/>
      <c r="B144" s="28" t="s">
        <v>157</v>
      </c>
      <c r="C144" s="27" t="s">
        <v>156</v>
      </c>
      <c r="D144" s="26">
        <v>200000</v>
      </c>
      <c r="E144" s="25">
        <v>200000</v>
      </c>
      <c r="F144" s="24">
        <v>0</v>
      </c>
      <c r="G144" s="23">
        <f>F144/E144</f>
        <v>0</v>
      </c>
    </row>
    <row r="145" spans="1:7" x14ac:dyDescent="0.25">
      <c r="A145" s="36" t="s">
        <v>34</v>
      </c>
      <c r="B145" s="34" t="s">
        <v>0</v>
      </c>
      <c r="C145" s="33" t="s">
        <v>33</v>
      </c>
      <c r="D145" s="31">
        <v>11727000</v>
      </c>
      <c r="E145" s="32">
        <v>11727000</v>
      </c>
      <c r="F145" s="31">
        <v>921323.96</v>
      </c>
      <c r="G145" s="30">
        <f>F145/E145</f>
        <v>7.8564335294619245E-2</v>
      </c>
    </row>
    <row r="146" spans="1:7" x14ac:dyDescent="0.25">
      <c r="A146" s="29"/>
      <c r="B146" s="28" t="s">
        <v>181</v>
      </c>
      <c r="C146" s="27" t="s">
        <v>180</v>
      </c>
      <c r="D146" s="26">
        <v>2400000</v>
      </c>
      <c r="E146" s="25">
        <v>2400000</v>
      </c>
      <c r="F146" s="24">
        <v>0</v>
      </c>
      <c r="G146" s="23">
        <f>F146/E146</f>
        <v>0</v>
      </c>
    </row>
    <row r="147" spans="1:7" x14ac:dyDescent="0.25">
      <c r="A147" s="29"/>
      <c r="B147" s="28" t="s">
        <v>177</v>
      </c>
      <c r="C147" s="27" t="s">
        <v>176</v>
      </c>
      <c r="D147" s="26">
        <v>65000</v>
      </c>
      <c r="E147" s="25">
        <v>65000</v>
      </c>
      <c r="F147" s="24">
        <v>47121.88</v>
      </c>
      <c r="G147" s="23">
        <f>F147/E147</f>
        <v>0.72495199999999993</v>
      </c>
    </row>
    <row r="148" spans="1:7" x14ac:dyDescent="0.25">
      <c r="A148" s="29"/>
      <c r="B148" s="28" t="s">
        <v>161</v>
      </c>
      <c r="C148" s="27" t="s">
        <v>160</v>
      </c>
      <c r="D148" s="26">
        <v>230000</v>
      </c>
      <c r="E148" s="25">
        <v>230000</v>
      </c>
      <c r="F148" s="26">
        <v>0</v>
      </c>
      <c r="G148" s="23">
        <f>F148/E148</f>
        <v>0</v>
      </c>
    </row>
    <row r="149" spans="1:7" x14ac:dyDescent="0.25">
      <c r="A149" s="29"/>
      <c r="B149" s="28" t="s">
        <v>157</v>
      </c>
      <c r="C149" s="27" t="s">
        <v>156</v>
      </c>
      <c r="D149" s="26">
        <v>8032000</v>
      </c>
      <c r="E149" s="25">
        <v>8032000</v>
      </c>
      <c r="F149" s="24">
        <v>874202.08</v>
      </c>
      <c r="G149" s="23">
        <f>F149/E149</f>
        <v>0.10883990039840637</v>
      </c>
    </row>
    <row r="150" spans="1:7" x14ac:dyDescent="0.25">
      <c r="A150" s="29"/>
      <c r="B150" s="28" t="s">
        <v>207</v>
      </c>
      <c r="C150" s="27" t="s">
        <v>206</v>
      </c>
      <c r="D150" s="26">
        <v>1000000</v>
      </c>
      <c r="E150" s="25">
        <v>1000000</v>
      </c>
      <c r="F150" s="24">
        <v>0</v>
      </c>
      <c r="G150" s="23">
        <f>F150/E150</f>
        <v>0</v>
      </c>
    </row>
    <row r="151" spans="1:7" x14ac:dyDescent="0.25">
      <c r="A151" s="36" t="s">
        <v>221</v>
      </c>
      <c r="B151" s="34" t="s">
        <v>0</v>
      </c>
      <c r="C151" s="33" t="s">
        <v>220</v>
      </c>
      <c r="D151" s="31">
        <v>34000</v>
      </c>
      <c r="E151" s="32">
        <v>34000</v>
      </c>
      <c r="F151" s="31">
        <v>0</v>
      </c>
      <c r="G151" s="30">
        <f>F151/E151</f>
        <v>0</v>
      </c>
    </row>
    <row r="152" spans="1:7" x14ac:dyDescent="0.25">
      <c r="A152" s="29"/>
      <c r="B152" s="28" t="s">
        <v>195</v>
      </c>
      <c r="C152" s="27" t="s">
        <v>194</v>
      </c>
      <c r="D152" s="26">
        <v>10000</v>
      </c>
      <c r="E152" s="25">
        <v>10000</v>
      </c>
      <c r="F152" s="24">
        <v>0</v>
      </c>
      <c r="G152" s="23">
        <f>F152/E152</f>
        <v>0</v>
      </c>
    </row>
    <row r="153" spans="1:7" x14ac:dyDescent="0.25">
      <c r="A153" s="29"/>
      <c r="B153" s="28" t="s">
        <v>177</v>
      </c>
      <c r="C153" s="27" t="s">
        <v>176</v>
      </c>
      <c r="D153" s="26">
        <v>8000</v>
      </c>
      <c r="E153" s="25">
        <v>8000</v>
      </c>
      <c r="F153" s="24">
        <v>0</v>
      </c>
      <c r="G153" s="23">
        <f>F153/E153</f>
        <v>0</v>
      </c>
    </row>
    <row r="154" spans="1:7" x14ac:dyDescent="0.25">
      <c r="A154" s="29"/>
      <c r="B154" s="28" t="s">
        <v>157</v>
      </c>
      <c r="C154" s="27" t="s">
        <v>156</v>
      </c>
      <c r="D154" s="26">
        <v>16000</v>
      </c>
      <c r="E154" s="25">
        <v>16000</v>
      </c>
      <c r="F154" s="26">
        <v>0</v>
      </c>
      <c r="G154" s="23">
        <f>F154/E154</f>
        <v>0</v>
      </c>
    </row>
    <row r="155" spans="1:7" x14ac:dyDescent="0.25">
      <c r="A155" s="36" t="s">
        <v>219</v>
      </c>
      <c r="B155" s="34" t="s">
        <v>0</v>
      </c>
      <c r="C155" s="33" t="s">
        <v>218</v>
      </c>
      <c r="D155" s="31">
        <v>3640500</v>
      </c>
      <c r="E155" s="32">
        <v>3640500</v>
      </c>
      <c r="F155" s="31">
        <v>295072.03999999998</v>
      </c>
      <c r="G155" s="30">
        <f>F155/E155</f>
        <v>8.1052613651970876E-2</v>
      </c>
    </row>
    <row r="156" spans="1:7" x14ac:dyDescent="0.25">
      <c r="A156" s="29"/>
      <c r="B156" s="28" t="s">
        <v>195</v>
      </c>
      <c r="C156" s="27" t="s">
        <v>194</v>
      </c>
      <c r="D156" s="26">
        <v>30000</v>
      </c>
      <c r="E156" s="25">
        <v>30000</v>
      </c>
      <c r="F156" s="24">
        <v>0</v>
      </c>
      <c r="G156" s="23">
        <f>F156/E156</f>
        <v>0</v>
      </c>
    </row>
    <row r="157" spans="1:7" x14ac:dyDescent="0.25">
      <c r="A157" s="29"/>
      <c r="B157" s="28" t="s">
        <v>181</v>
      </c>
      <c r="C157" s="27" t="s">
        <v>180</v>
      </c>
      <c r="D157" s="26">
        <v>445000</v>
      </c>
      <c r="E157" s="25">
        <v>445000</v>
      </c>
      <c r="F157" s="24">
        <v>20624.5</v>
      </c>
      <c r="G157" s="23">
        <f>F157/E157</f>
        <v>4.6347191011235953E-2</v>
      </c>
    </row>
    <row r="158" spans="1:7" x14ac:dyDescent="0.25">
      <c r="A158" s="29"/>
      <c r="B158" s="28" t="s">
        <v>177</v>
      </c>
      <c r="C158" s="27" t="s">
        <v>176</v>
      </c>
      <c r="D158" s="26">
        <v>130000</v>
      </c>
      <c r="E158" s="25">
        <v>130000</v>
      </c>
      <c r="F158" s="26">
        <v>11725</v>
      </c>
      <c r="G158" s="23">
        <f>F158/E158</f>
        <v>9.0192307692307697E-2</v>
      </c>
    </row>
    <row r="159" spans="1:7" x14ac:dyDescent="0.25">
      <c r="A159" s="29"/>
      <c r="B159" s="28" t="s">
        <v>157</v>
      </c>
      <c r="C159" s="27" t="s">
        <v>156</v>
      </c>
      <c r="D159" s="26">
        <v>1600000</v>
      </c>
      <c r="E159" s="25">
        <v>1600000</v>
      </c>
      <c r="F159" s="24">
        <v>105975</v>
      </c>
      <c r="G159" s="23">
        <f>F159/E159</f>
        <v>6.6234374999999998E-2</v>
      </c>
    </row>
    <row r="160" spans="1:7" x14ac:dyDescent="0.25">
      <c r="A160" s="29"/>
      <c r="B160" s="28" t="s">
        <v>155</v>
      </c>
      <c r="C160" s="27" t="s">
        <v>154</v>
      </c>
      <c r="D160" s="26">
        <v>300000</v>
      </c>
      <c r="E160" s="25">
        <v>300000</v>
      </c>
      <c r="F160" s="24">
        <v>48000</v>
      </c>
      <c r="G160" s="23">
        <f>F160/E160</f>
        <v>0.16</v>
      </c>
    </row>
    <row r="161" spans="1:7" x14ac:dyDescent="0.25">
      <c r="A161" s="29"/>
      <c r="B161" s="28" t="s">
        <v>207</v>
      </c>
      <c r="C161" s="27" t="s">
        <v>206</v>
      </c>
      <c r="D161" s="26">
        <v>1135500</v>
      </c>
      <c r="E161" s="25">
        <v>1135500</v>
      </c>
      <c r="F161" s="24">
        <v>108747.54</v>
      </c>
      <c r="G161" s="23">
        <f>F161/E161</f>
        <v>9.5770620871862611E-2</v>
      </c>
    </row>
    <row r="162" spans="1:7" x14ac:dyDescent="0.25">
      <c r="A162" s="36" t="s">
        <v>217</v>
      </c>
      <c r="B162" s="34" t="s">
        <v>0</v>
      </c>
      <c r="C162" s="33" t="s">
        <v>216</v>
      </c>
      <c r="D162" s="31">
        <v>230000</v>
      </c>
      <c r="E162" s="32">
        <v>230000</v>
      </c>
      <c r="F162" s="31">
        <v>0</v>
      </c>
      <c r="G162" s="30">
        <f>F162/E162</f>
        <v>0</v>
      </c>
    </row>
    <row r="163" spans="1:7" x14ac:dyDescent="0.25">
      <c r="A163" s="29"/>
      <c r="B163" s="28" t="s">
        <v>157</v>
      </c>
      <c r="C163" s="27" t="s">
        <v>156</v>
      </c>
      <c r="D163" s="26">
        <v>230000</v>
      </c>
      <c r="E163" s="25">
        <v>230000</v>
      </c>
      <c r="F163" s="24">
        <v>0</v>
      </c>
      <c r="G163" s="23">
        <f>F163/E163</f>
        <v>0</v>
      </c>
    </row>
    <row r="164" spans="1:7" x14ac:dyDescent="0.25">
      <c r="A164" s="36" t="s">
        <v>32</v>
      </c>
      <c r="B164" s="34" t="s">
        <v>0</v>
      </c>
      <c r="C164" s="33" t="s">
        <v>31</v>
      </c>
      <c r="D164" s="31">
        <v>550000</v>
      </c>
      <c r="E164" s="32">
        <v>630000</v>
      </c>
      <c r="F164" s="31">
        <v>195721.14</v>
      </c>
      <c r="G164" s="30">
        <f>F164/E164</f>
        <v>0.31066847619047622</v>
      </c>
    </row>
    <row r="165" spans="1:7" x14ac:dyDescent="0.25">
      <c r="A165" s="29"/>
      <c r="B165" s="28" t="s">
        <v>177</v>
      </c>
      <c r="C165" s="27" t="s">
        <v>176</v>
      </c>
      <c r="D165" s="26">
        <v>0</v>
      </c>
      <c r="E165" s="25">
        <v>0</v>
      </c>
      <c r="F165" s="24">
        <v>19180.14</v>
      </c>
      <c r="G165" s="23">
        <v>0</v>
      </c>
    </row>
    <row r="166" spans="1:7" x14ac:dyDescent="0.25">
      <c r="A166" s="29"/>
      <c r="B166" s="28" t="s">
        <v>157</v>
      </c>
      <c r="C166" s="27" t="s">
        <v>156</v>
      </c>
      <c r="D166" s="26">
        <v>0</v>
      </c>
      <c r="E166" s="25">
        <v>0</v>
      </c>
      <c r="F166" s="24">
        <v>8820</v>
      </c>
      <c r="G166" s="23">
        <v>0</v>
      </c>
    </row>
    <row r="167" spans="1:7" x14ac:dyDescent="0.25">
      <c r="A167" s="29"/>
      <c r="B167" s="28" t="s">
        <v>215</v>
      </c>
      <c r="C167" s="27" t="s">
        <v>214</v>
      </c>
      <c r="D167" s="26">
        <v>550000</v>
      </c>
      <c r="E167" s="25">
        <v>630000</v>
      </c>
      <c r="F167" s="26">
        <v>167721</v>
      </c>
      <c r="G167" s="23">
        <f>F167/E167</f>
        <v>0.26622380952380953</v>
      </c>
    </row>
    <row r="168" spans="1:7" x14ac:dyDescent="0.25">
      <c r="A168" s="36" t="s">
        <v>30</v>
      </c>
      <c r="B168" s="34" t="s">
        <v>0</v>
      </c>
      <c r="C168" s="33" t="s">
        <v>29</v>
      </c>
      <c r="D168" s="31">
        <v>2948100</v>
      </c>
      <c r="E168" s="32">
        <v>2948100</v>
      </c>
      <c r="F168" s="31">
        <v>566589.48</v>
      </c>
      <c r="G168" s="30">
        <f>F168/E168</f>
        <v>0.19218801261829652</v>
      </c>
    </row>
    <row r="169" spans="1:7" x14ac:dyDescent="0.25">
      <c r="A169" s="29"/>
      <c r="B169" s="28" t="s">
        <v>197</v>
      </c>
      <c r="C169" s="27" t="s">
        <v>196</v>
      </c>
      <c r="D169" s="26">
        <v>1450000</v>
      </c>
      <c r="E169" s="25">
        <v>1450000</v>
      </c>
      <c r="F169" s="24">
        <v>235153.5</v>
      </c>
      <c r="G169" s="23">
        <f>F169/E169</f>
        <v>0.16217482758620691</v>
      </c>
    </row>
    <row r="170" spans="1:7" x14ac:dyDescent="0.25">
      <c r="A170" s="29"/>
      <c r="B170" s="28" t="s">
        <v>193</v>
      </c>
      <c r="C170" s="27" t="s">
        <v>192</v>
      </c>
      <c r="D170" s="26">
        <v>359600</v>
      </c>
      <c r="E170" s="25">
        <v>359600</v>
      </c>
      <c r="F170" s="24">
        <v>55911.5</v>
      </c>
      <c r="G170" s="23">
        <f>F170/E170</f>
        <v>0.15548248053392658</v>
      </c>
    </row>
    <row r="171" spans="1:7" x14ac:dyDescent="0.25">
      <c r="A171" s="29"/>
      <c r="B171" s="28" t="s">
        <v>191</v>
      </c>
      <c r="C171" s="27" t="s">
        <v>190</v>
      </c>
      <c r="D171" s="26">
        <v>130500</v>
      </c>
      <c r="E171" s="25">
        <v>130500</v>
      </c>
      <c r="F171" s="26">
        <v>20292</v>
      </c>
      <c r="G171" s="23">
        <f>F171/E171</f>
        <v>0.15549425287356322</v>
      </c>
    </row>
    <row r="172" spans="1:7" x14ac:dyDescent="0.25">
      <c r="A172" s="29"/>
      <c r="B172" s="28" t="s">
        <v>187</v>
      </c>
      <c r="C172" s="27" t="s">
        <v>186</v>
      </c>
      <c r="D172" s="26">
        <v>10000</v>
      </c>
      <c r="E172" s="25">
        <v>10000</v>
      </c>
      <c r="F172" s="26">
        <v>0</v>
      </c>
      <c r="G172" s="23">
        <f>F172/E172</f>
        <v>0</v>
      </c>
    </row>
    <row r="173" spans="1:7" x14ac:dyDescent="0.25">
      <c r="A173" s="29"/>
      <c r="B173" s="28" t="s">
        <v>181</v>
      </c>
      <c r="C173" s="27" t="s">
        <v>180</v>
      </c>
      <c r="D173" s="26">
        <v>12000</v>
      </c>
      <c r="E173" s="25">
        <v>12000</v>
      </c>
      <c r="F173" s="24">
        <v>0</v>
      </c>
      <c r="G173" s="23">
        <f>F173/E173</f>
        <v>0</v>
      </c>
    </row>
    <row r="174" spans="1:7" x14ac:dyDescent="0.25">
      <c r="A174" s="29"/>
      <c r="B174" s="28" t="s">
        <v>177</v>
      </c>
      <c r="C174" s="27" t="s">
        <v>176</v>
      </c>
      <c r="D174" s="26">
        <v>13000</v>
      </c>
      <c r="E174" s="25">
        <v>13000</v>
      </c>
      <c r="F174" s="24">
        <v>10817.25</v>
      </c>
      <c r="G174" s="23">
        <f>F174/E174</f>
        <v>0.83209615384615387</v>
      </c>
    </row>
    <row r="175" spans="1:7" x14ac:dyDescent="0.25">
      <c r="A175" s="29"/>
      <c r="B175" s="28" t="s">
        <v>169</v>
      </c>
      <c r="C175" s="27" t="s">
        <v>168</v>
      </c>
      <c r="D175" s="26">
        <v>20000</v>
      </c>
      <c r="E175" s="25">
        <v>20000</v>
      </c>
      <c r="F175" s="26">
        <v>5727.23</v>
      </c>
      <c r="G175" s="23">
        <f>F175/E175</f>
        <v>0.28636149999999999</v>
      </c>
    </row>
    <row r="176" spans="1:7" x14ac:dyDescent="0.25">
      <c r="A176" s="29"/>
      <c r="B176" s="28" t="s">
        <v>159</v>
      </c>
      <c r="C176" s="27" t="s">
        <v>158</v>
      </c>
      <c r="D176" s="26">
        <v>25000</v>
      </c>
      <c r="E176" s="25">
        <v>25000</v>
      </c>
      <c r="F176" s="26">
        <v>0</v>
      </c>
      <c r="G176" s="23">
        <f>F176/E176</f>
        <v>0</v>
      </c>
    </row>
    <row r="177" spans="1:7" x14ac:dyDescent="0.25">
      <c r="A177" s="29"/>
      <c r="B177" s="28" t="s">
        <v>157</v>
      </c>
      <c r="C177" s="27" t="s">
        <v>156</v>
      </c>
      <c r="D177" s="26">
        <v>927000</v>
      </c>
      <c r="E177" s="25">
        <v>927000</v>
      </c>
      <c r="F177" s="24">
        <v>224008</v>
      </c>
      <c r="G177" s="23">
        <f>F177/E177</f>
        <v>0.24164832793959007</v>
      </c>
    </row>
    <row r="178" spans="1:7" x14ac:dyDescent="0.25">
      <c r="A178" s="29"/>
      <c r="B178" s="28" t="s">
        <v>151</v>
      </c>
      <c r="C178" s="27" t="s">
        <v>150</v>
      </c>
      <c r="D178" s="26">
        <v>1000</v>
      </c>
      <c r="E178" s="25">
        <v>1000</v>
      </c>
      <c r="F178" s="24">
        <v>0</v>
      </c>
      <c r="G178" s="23">
        <f>F178/E178</f>
        <v>0</v>
      </c>
    </row>
    <row r="179" spans="1:7" x14ac:dyDescent="0.25">
      <c r="A179" s="29"/>
      <c r="B179" s="28" t="s">
        <v>149</v>
      </c>
      <c r="C179" s="27" t="s">
        <v>148</v>
      </c>
      <c r="D179" s="26">
        <v>0</v>
      </c>
      <c r="E179" s="25">
        <v>0</v>
      </c>
      <c r="F179" s="26">
        <v>1680</v>
      </c>
      <c r="G179" s="23">
        <v>0</v>
      </c>
    </row>
    <row r="180" spans="1:7" x14ac:dyDescent="0.25">
      <c r="A180" s="29"/>
      <c r="B180" s="28" t="s">
        <v>213</v>
      </c>
      <c r="C180" s="27" t="s">
        <v>212</v>
      </c>
      <c r="D180" s="26">
        <v>0</v>
      </c>
      <c r="E180" s="25">
        <v>0</v>
      </c>
      <c r="F180" s="26">
        <v>13000</v>
      </c>
      <c r="G180" s="23">
        <v>0</v>
      </c>
    </row>
    <row r="181" spans="1:7" x14ac:dyDescent="0.25">
      <c r="A181" s="35" t="s">
        <v>211</v>
      </c>
      <c r="B181" s="34" t="s">
        <v>0</v>
      </c>
      <c r="C181" s="33" t="s">
        <v>210</v>
      </c>
      <c r="D181" s="31">
        <v>100000</v>
      </c>
      <c r="E181" s="32">
        <v>100000</v>
      </c>
      <c r="F181" s="31">
        <v>0</v>
      </c>
      <c r="G181" s="30">
        <f>F181/E181</f>
        <v>0</v>
      </c>
    </row>
    <row r="182" spans="1:7" x14ac:dyDescent="0.25">
      <c r="A182" s="29"/>
      <c r="B182" s="28" t="s">
        <v>209</v>
      </c>
      <c r="C182" s="27" t="s">
        <v>208</v>
      </c>
      <c r="D182" s="26">
        <v>100000</v>
      </c>
      <c r="E182" s="25">
        <v>100000</v>
      </c>
      <c r="F182" s="24">
        <v>0</v>
      </c>
      <c r="G182" s="23">
        <f>F182/E182</f>
        <v>0</v>
      </c>
    </row>
    <row r="183" spans="1:7" x14ac:dyDescent="0.25">
      <c r="A183" s="36" t="s">
        <v>26</v>
      </c>
      <c r="B183" s="34" t="s">
        <v>0</v>
      </c>
      <c r="C183" s="33" t="s">
        <v>25</v>
      </c>
      <c r="D183" s="31">
        <v>10419360</v>
      </c>
      <c r="E183" s="32">
        <v>10419360</v>
      </c>
      <c r="F183" s="31">
        <v>1399414.88</v>
      </c>
      <c r="G183" s="30">
        <f>F183/E183</f>
        <v>0.13430910151871131</v>
      </c>
    </row>
    <row r="184" spans="1:7" x14ac:dyDescent="0.25">
      <c r="A184" s="29"/>
      <c r="B184" s="28" t="s">
        <v>197</v>
      </c>
      <c r="C184" s="27" t="s">
        <v>196</v>
      </c>
      <c r="D184" s="26">
        <v>6800000</v>
      </c>
      <c r="E184" s="25">
        <v>6800000</v>
      </c>
      <c r="F184" s="24">
        <v>850997</v>
      </c>
      <c r="G184" s="23">
        <f>F184/E184</f>
        <v>0.12514661764705881</v>
      </c>
    </row>
    <row r="185" spans="1:7" x14ac:dyDescent="0.25">
      <c r="A185" s="29"/>
      <c r="B185" s="28" t="s">
        <v>195</v>
      </c>
      <c r="C185" s="27" t="s">
        <v>194</v>
      </c>
      <c r="D185" s="26">
        <v>55000</v>
      </c>
      <c r="E185" s="25">
        <v>55000</v>
      </c>
      <c r="F185" s="24">
        <v>8663</v>
      </c>
      <c r="G185" s="23">
        <f>F185/E185</f>
        <v>0.1575090909090909</v>
      </c>
    </row>
    <row r="186" spans="1:7" x14ac:dyDescent="0.25">
      <c r="A186" s="29"/>
      <c r="B186" s="28" t="s">
        <v>193</v>
      </c>
      <c r="C186" s="27" t="s">
        <v>192</v>
      </c>
      <c r="D186" s="26">
        <v>1686400</v>
      </c>
      <c r="E186" s="25">
        <v>1686400</v>
      </c>
      <c r="F186" s="26">
        <v>211866</v>
      </c>
      <c r="G186" s="23">
        <f>F186/E186</f>
        <v>0.12563211574952562</v>
      </c>
    </row>
    <row r="187" spans="1:7" x14ac:dyDescent="0.25">
      <c r="A187" s="29"/>
      <c r="B187" s="28" t="s">
        <v>191</v>
      </c>
      <c r="C187" s="27" t="s">
        <v>190</v>
      </c>
      <c r="D187" s="26">
        <v>612000</v>
      </c>
      <c r="E187" s="25">
        <v>612000</v>
      </c>
      <c r="F187" s="26">
        <v>76887</v>
      </c>
      <c r="G187" s="23">
        <f>F187/E187</f>
        <v>0.12563235294117647</v>
      </c>
    </row>
    <row r="188" spans="1:7" x14ac:dyDescent="0.25">
      <c r="A188" s="29"/>
      <c r="B188" s="28" t="s">
        <v>187</v>
      </c>
      <c r="C188" s="27" t="s">
        <v>186</v>
      </c>
      <c r="D188" s="26">
        <v>100000</v>
      </c>
      <c r="E188" s="25">
        <v>100000</v>
      </c>
      <c r="F188" s="24">
        <v>0</v>
      </c>
      <c r="G188" s="23">
        <f>F188/E188</f>
        <v>0</v>
      </c>
    </row>
    <row r="189" spans="1:7" x14ac:dyDescent="0.25">
      <c r="A189" s="29"/>
      <c r="B189" s="28" t="s">
        <v>185</v>
      </c>
      <c r="C189" s="27" t="s">
        <v>184</v>
      </c>
      <c r="D189" s="26">
        <v>1000</v>
      </c>
      <c r="E189" s="25">
        <v>1000</v>
      </c>
      <c r="F189" s="24">
        <v>0</v>
      </c>
      <c r="G189" s="23">
        <f>F189/E189</f>
        <v>0</v>
      </c>
    </row>
    <row r="190" spans="1:7" x14ac:dyDescent="0.25">
      <c r="A190" s="29"/>
      <c r="B190" s="28" t="s">
        <v>183</v>
      </c>
      <c r="C190" s="27" t="s">
        <v>182</v>
      </c>
      <c r="D190" s="26">
        <v>1000</v>
      </c>
      <c r="E190" s="25">
        <v>1000</v>
      </c>
      <c r="F190" s="26">
        <v>0</v>
      </c>
      <c r="G190" s="23">
        <f>F190/E190</f>
        <v>0</v>
      </c>
    </row>
    <row r="191" spans="1:7" x14ac:dyDescent="0.25">
      <c r="A191" s="29"/>
      <c r="B191" s="28" t="s">
        <v>181</v>
      </c>
      <c r="C191" s="27" t="s">
        <v>180</v>
      </c>
      <c r="D191" s="26">
        <v>50000</v>
      </c>
      <c r="E191" s="25">
        <v>50000</v>
      </c>
      <c r="F191" s="26">
        <v>10380</v>
      </c>
      <c r="G191" s="23">
        <f>F191/E191</f>
        <v>0.20760000000000001</v>
      </c>
    </row>
    <row r="192" spans="1:7" x14ac:dyDescent="0.25">
      <c r="A192" s="29"/>
      <c r="B192" s="28" t="s">
        <v>177</v>
      </c>
      <c r="C192" s="27" t="s">
        <v>176</v>
      </c>
      <c r="D192" s="26">
        <v>35000</v>
      </c>
      <c r="E192" s="25">
        <v>35000</v>
      </c>
      <c r="F192" s="24">
        <v>22282</v>
      </c>
      <c r="G192" s="23">
        <f>F192/E192</f>
        <v>0.63662857142857143</v>
      </c>
    </row>
    <row r="193" spans="1:7" x14ac:dyDescent="0.25">
      <c r="A193" s="29"/>
      <c r="B193" s="28" t="s">
        <v>175</v>
      </c>
      <c r="C193" s="27" t="s">
        <v>174</v>
      </c>
      <c r="D193" s="26">
        <v>6000</v>
      </c>
      <c r="E193" s="25">
        <v>6000</v>
      </c>
      <c r="F193" s="24">
        <v>1280</v>
      </c>
      <c r="G193" s="23">
        <f>F193/E193</f>
        <v>0.21333333333333335</v>
      </c>
    </row>
    <row r="194" spans="1:7" x14ac:dyDescent="0.25">
      <c r="A194" s="29"/>
      <c r="B194" s="28" t="s">
        <v>173</v>
      </c>
      <c r="C194" s="27" t="s">
        <v>172</v>
      </c>
      <c r="D194" s="26">
        <v>140000</v>
      </c>
      <c r="E194" s="25">
        <v>140000</v>
      </c>
      <c r="F194" s="26">
        <v>27270</v>
      </c>
      <c r="G194" s="23">
        <f>F194/E194</f>
        <v>0.19478571428571428</v>
      </c>
    </row>
    <row r="195" spans="1:7" x14ac:dyDescent="0.25">
      <c r="A195" s="29"/>
      <c r="B195" s="28" t="s">
        <v>171</v>
      </c>
      <c r="C195" s="27" t="s">
        <v>170</v>
      </c>
      <c r="D195" s="26">
        <v>65000</v>
      </c>
      <c r="E195" s="25">
        <v>65000</v>
      </c>
      <c r="F195" s="26">
        <v>11300</v>
      </c>
      <c r="G195" s="23">
        <f>F195/E195</f>
        <v>0.17384615384615384</v>
      </c>
    </row>
    <row r="196" spans="1:7" x14ac:dyDescent="0.25">
      <c r="A196" s="29"/>
      <c r="B196" s="28" t="s">
        <v>169</v>
      </c>
      <c r="C196" s="27" t="s">
        <v>168</v>
      </c>
      <c r="D196" s="26">
        <v>80000</v>
      </c>
      <c r="E196" s="25">
        <v>80000</v>
      </c>
      <c r="F196" s="26">
        <v>10866.09</v>
      </c>
      <c r="G196" s="23">
        <f>F196/E196</f>
        <v>0.13582612499999999</v>
      </c>
    </row>
    <row r="197" spans="1:7" x14ac:dyDescent="0.25">
      <c r="A197" s="29"/>
      <c r="B197" s="28" t="s">
        <v>165</v>
      </c>
      <c r="C197" s="27" t="s">
        <v>164</v>
      </c>
      <c r="D197" s="26">
        <v>15000</v>
      </c>
      <c r="E197" s="25">
        <v>15000</v>
      </c>
      <c r="F197" s="24">
        <v>5550.36</v>
      </c>
      <c r="G197" s="23">
        <f>F197/E197</f>
        <v>0.37002399999999996</v>
      </c>
    </row>
    <row r="198" spans="1:7" x14ac:dyDescent="0.25">
      <c r="A198" s="29"/>
      <c r="B198" s="28" t="s">
        <v>123</v>
      </c>
      <c r="C198" s="27" t="s">
        <v>122</v>
      </c>
      <c r="D198" s="26">
        <v>12960</v>
      </c>
      <c r="E198" s="25">
        <v>12960</v>
      </c>
      <c r="F198" s="24">
        <v>0</v>
      </c>
      <c r="G198" s="23">
        <f>F198/E198</f>
        <v>0</v>
      </c>
    </row>
    <row r="199" spans="1:7" x14ac:dyDescent="0.25">
      <c r="A199" s="29"/>
      <c r="B199" s="28" t="s">
        <v>159</v>
      </c>
      <c r="C199" s="27" t="s">
        <v>158</v>
      </c>
      <c r="D199" s="26">
        <v>50000</v>
      </c>
      <c r="E199" s="25">
        <v>50000</v>
      </c>
      <c r="F199" s="26">
        <v>43960</v>
      </c>
      <c r="G199" s="23">
        <f>F199/E199</f>
        <v>0.87919999999999998</v>
      </c>
    </row>
    <row r="200" spans="1:7" x14ac:dyDescent="0.25">
      <c r="A200" s="29"/>
      <c r="B200" s="28" t="s">
        <v>157</v>
      </c>
      <c r="C200" s="27" t="s">
        <v>156</v>
      </c>
      <c r="D200" s="26">
        <v>350000</v>
      </c>
      <c r="E200" s="25">
        <v>350000</v>
      </c>
      <c r="F200" s="26">
        <v>66775.679999999993</v>
      </c>
      <c r="G200" s="23">
        <f>F200/E200</f>
        <v>0.19078765714285711</v>
      </c>
    </row>
    <row r="201" spans="1:7" x14ac:dyDescent="0.25">
      <c r="A201" s="29"/>
      <c r="B201" s="28" t="s">
        <v>155</v>
      </c>
      <c r="C201" s="27" t="s">
        <v>154</v>
      </c>
      <c r="D201" s="26">
        <v>50000</v>
      </c>
      <c r="E201" s="25">
        <v>50000</v>
      </c>
      <c r="F201" s="24">
        <v>49337.75</v>
      </c>
      <c r="G201" s="23">
        <f>F201/E201</f>
        <v>0.98675500000000005</v>
      </c>
    </row>
    <row r="202" spans="1:7" x14ac:dyDescent="0.25">
      <c r="A202" s="29"/>
      <c r="B202" s="28" t="s">
        <v>151</v>
      </c>
      <c r="C202" s="27" t="s">
        <v>150</v>
      </c>
      <c r="D202" s="26">
        <v>5000</v>
      </c>
      <c r="E202" s="25">
        <v>5000</v>
      </c>
      <c r="F202" s="24">
        <v>0</v>
      </c>
      <c r="G202" s="23">
        <f>F202/E202</f>
        <v>0</v>
      </c>
    </row>
    <row r="203" spans="1:7" x14ac:dyDescent="0.25">
      <c r="A203" s="29"/>
      <c r="B203" s="28" t="s">
        <v>135</v>
      </c>
      <c r="C203" s="27" t="s">
        <v>134</v>
      </c>
      <c r="D203" s="26">
        <v>5000</v>
      </c>
      <c r="E203" s="25">
        <v>5000</v>
      </c>
      <c r="F203" s="26">
        <v>2000</v>
      </c>
      <c r="G203" s="23">
        <f>F203/E203</f>
        <v>0.4</v>
      </c>
    </row>
    <row r="204" spans="1:7" x14ac:dyDescent="0.25">
      <c r="A204" s="29"/>
      <c r="B204" s="28" t="s">
        <v>207</v>
      </c>
      <c r="C204" s="27" t="s">
        <v>206</v>
      </c>
      <c r="D204" s="26">
        <v>300000</v>
      </c>
      <c r="E204" s="25">
        <v>300000</v>
      </c>
      <c r="F204" s="26">
        <v>0</v>
      </c>
      <c r="G204" s="23">
        <f>F204/E204</f>
        <v>0</v>
      </c>
    </row>
    <row r="205" spans="1:7" x14ac:dyDescent="0.25">
      <c r="A205" s="36" t="s">
        <v>205</v>
      </c>
      <c r="B205" s="34" t="s">
        <v>0</v>
      </c>
      <c r="C205" s="33" t="s">
        <v>204</v>
      </c>
      <c r="D205" s="31">
        <v>1135000</v>
      </c>
      <c r="E205" s="32">
        <v>1135000</v>
      </c>
      <c r="F205" s="31">
        <v>539443.56000000006</v>
      </c>
      <c r="G205" s="30">
        <f>F205/E205</f>
        <v>0.47528066960352428</v>
      </c>
    </row>
    <row r="206" spans="1:7" x14ac:dyDescent="0.25">
      <c r="A206" s="29"/>
      <c r="B206" s="28" t="s">
        <v>187</v>
      </c>
      <c r="C206" s="27" t="s">
        <v>186</v>
      </c>
      <c r="D206" s="26">
        <v>100000</v>
      </c>
      <c r="E206" s="25">
        <v>100000</v>
      </c>
      <c r="F206" s="24">
        <v>0</v>
      </c>
      <c r="G206" s="23">
        <f>F206/E206</f>
        <v>0</v>
      </c>
    </row>
    <row r="207" spans="1:7" x14ac:dyDescent="0.25">
      <c r="A207" s="29"/>
      <c r="B207" s="28" t="s">
        <v>181</v>
      </c>
      <c r="C207" s="27" t="s">
        <v>180</v>
      </c>
      <c r="D207" s="26">
        <v>100000</v>
      </c>
      <c r="E207" s="25">
        <v>100000</v>
      </c>
      <c r="F207" s="24">
        <v>113146.74</v>
      </c>
      <c r="G207" s="23">
        <f>F207/E207</f>
        <v>1.1314674</v>
      </c>
    </row>
    <row r="208" spans="1:7" x14ac:dyDescent="0.25">
      <c r="A208" s="29"/>
      <c r="B208" s="28" t="s">
        <v>177</v>
      </c>
      <c r="C208" s="27" t="s">
        <v>176</v>
      </c>
      <c r="D208" s="26">
        <v>100000</v>
      </c>
      <c r="E208" s="25">
        <v>100000</v>
      </c>
      <c r="F208" s="26">
        <v>34268</v>
      </c>
      <c r="G208" s="23">
        <f>F208/E208</f>
        <v>0.34267999999999998</v>
      </c>
    </row>
    <row r="209" spans="1:7" x14ac:dyDescent="0.25">
      <c r="A209" s="29"/>
      <c r="B209" s="28" t="s">
        <v>169</v>
      </c>
      <c r="C209" s="27" t="s">
        <v>168</v>
      </c>
      <c r="D209" s="26">
        <v>90000</v>
      </c>
      <c r="E209" s="25">
        <v>90000</v>
      </c>
      <c r="F209" s="26">
        <v>21878.94</v>
      </c>
      <c r="G209" s="23">
        <f>F209/E209</f>
        <v>0.24309933333333331</v>
      </c>
    </row>
    <row r="210" spans="1:7" x14ac:dyDescent="0.25">
      <c r="A210" s="29"/>
      <c r="B210" s="28" t="s">
        <v>123</v>
      </c>
      <c r="C210" s="27" t="s">
        <v>122</v>
      </c>
      <c r="D210" s="26">
        <v>25000</v>
      </c>
      <c r="E210" s="25">
        <v>25000</v>
      </c>
      <c r="F210" s="24">
        <v>0</v>
      </c>
      <c r="G210" s="23">
        <f>F210/E210</f>
        <v>0</v>
      </c>
    </row>
    <row r="211" spans="1:7" x14ac:dyDescent="0.25">
      <c r="A211" s="29"/>
      <c r="B211" s="28" t="s">
        <v>163</v>
      </c>
      <c r="C211" s="27" t="s">
        <v>162</v>
      </c>
      <c r="D211" s="26">
        <v>300000</v>
      </c>
      <c r="E211" s="25">
        <v>300000</v>
      </c>
      <c r="F211" s="24">
        <v>167500</v>
      </c>
      <c r="G211" s="23">
        <f>F211/E211</f>
        <v>0.55833333333333335</v>
      </c>
    </row>
    <row r="212" spans="1:7" x14ac:dyDescent="0.25">
      <c r="A212" s="29"/>
      <c r="B212" s="28" t="s">
        <v>159</v>
      </c>
      <c r="C212" s="27" t="s">
        <v>158</v>
      </c>
      <c r="D212" s="26">
        <v>50000</v>
      </c>
      <c r="E212" s="25">
        <v>50000</v>
      </c>
      <c r="F212" s="26">
        <v>0</v>
      </c>
      <c r="G212" s="23">
        <f>F212/E212</f>
        <v>0</v>
      </c>
    </row>
    <row r="213" spans="1:7" x14ac:dyDescent="0.25">
      <c r="A213" s="29"/>
      <c r="B213" s="28" t="s">
        <v>157</v>
      </c>
      <c r="C213" s="27" t="s">
        <v>156</v>
      </c>
      <c r="D213" s="26">
        <v>70000</v>
      </c>
      <c r="E213" s="25">
        <v>70000</v>
      </c>
      <c r="F213" s="26">
        <v>12358</v>
      </c>
      <c r="G213" s="23">
        <f>F213/E213</f>
        <v>0.17654285714285714</v>
      </c>
    </row>
    <row r="214" spans="1:7" x14ac:dyDescent="0.25">
      <c r="A214" s="29"/>
      <c r="B214" s="28" t="s">
        <v>155</v>
      </c>
      <c r="C214" s="27" t="s">
        <v>154</v>
      </c>
      <c r="D214" s="26">
        <v>150000</v>
      </c>
      <c r="E214" s="25">
        <v>150000</v>
      </c>
      <c r="F214" s="24">
        <v>125791.88</v>
      </c>
      <c r="G214" s="23">
        <f>F214/E214</f>
        <v>0.83861253333333341</v>
      </c>
    </row>
    <row r="215" spans="1:7" x14ac:dyDescent="0.25">
      <c r="A215" s="29"/>
      <c r="B215" s="28" t="s">
        <v>203</v>
      </c>
      <c r="C215" s="27" t="s">
        <v>202</v>
      </c>
      <c r="D215" s="26">
        <v>150000</v>
      </c>
      <c r="E215" s="25">
        <v>150000</v>
      </c>
      <c r="F215" s="24">
        <v>64500</v>
      </c>
      <c r="G215" s="23">
        <f>F215/E215</f>
        <v>0.43</v>
      </c>
    </row>
    <row r="216" spans="1:7" x14ac:dyDescent="0.25">
      <c r="A216" s="36" t="s">
        <v>201</v>
      </c>
      <c r="B216" s="34" t="s">
        <v>0</v>
      </c>
      <c r="C216" s="33" t="s">
        <v>200</v>
      </c>
      <c r="D216" s="31">
        <v>6074000</v>
      </c>
      <c r="E216" s="32">
        <v>6074000</v>
      </c>
      <c r="F216" s="31">
        <v>972045</v>
      </c>
      <c r="G216" s="30">
        <f>F216/E216</f>
        <v>0.16003375041159038</v>
      </c>
    </row>
    <row r="217" spans="1:7" x14ac:dyDescent="0.25">
      <c r="A217" s="29"/>
      <c r="B217" s="28" t="s">
        <v>195</v>
      </c>
      <c r="C217" s="27" t="s">
        <v>194</v>
      </c>
      <c r="D217" s="26">
        <v>400000</v>
      </c>
      <c r="E217" s="25">
        <v>400000</v>
      </c>
      <c r="F217" s="24">
        <v>48000</v>
      </c>
      <c r="G217" s="23">
        <f>F217/E217</f>
        <v>0.12</v>
      </c>
    </row>
    <row r="218" spans="1:7" x14ac:dyDescent="0.25">
      <c r="A218" s="29"/>
      <c r="B218" s="28" t="s">
        <v>199</v>
      </c>
      <c r="C218" s="27" t="s">
        <v>198</v>
      </c>
      <c r="D218" s="26">
        <v>4500000</v>
      </c>
      <c r="E218" s="25">
        <v>4500000</v>
      </c>
      <c r="F218" s="24">
        <v>735950</v>
      </c>
      <c r="G218" s="23">
        <f>F218/E218</f>
        <v>0.16354444444444444</v>
      </c>
    </row>
    <row r="219" spans="1:7" x14ac:dyDescent="0.25">
      <c r="A219" s="29"/>
      <c r="B219" s="28" t="s">
        <v>193</v>
      </c>
      <c r="C219" s="27" t="s">
        <v>192</v>
      </c>
      <c r="D219" s="26">
        <v>724000</v>
      </c>
      <c r="E219" s="25">
        <v>724000</v>
      </c>
      <c r="F219" s="26">
        <v>118129</v>
      </c>
      <c r="G219" s="23">
        <f>F219/E219</f>
        <v>0.16316160220994474</v>
      </c>
    </row>
    <row r="220" spans="1:7" x14ac:dyDescent="0.25">
      <c r="A220" s="29"/>
      <c r="B220" s="28" t="s">
        <v>191</v>
      </c>
      <c r="C220" s="27" t="s">
        <v>190</v>
      </c>
      <c r="D220" s="26">
        <v>405000</v>
      </c>
      <c r="E220" s="25">
        <v>405000</v>
      </c>
      <c r="F220" s="26">
        <v>65464</v>
      </c>
      <c r="G220" s="23">
        <f>F220/E220</f>
        <v>0.16163950617283951</v>
      </c>
    </row>
    <row r="221" spans="1:7" x14ac:dyDescent="0.25">
      <c r="A221" s="29"/>
      <c r="B221" s="28" t="s">
        <v>159</v>
      </c>
      <c r="C221" s="27" t="s">
        <v>158</v>
      </c>
      <c r="D221" s="26">
        <v>20000</v>
      </c>
      <c r="E221" s="25">
        <v>20000</v>
      </c>
      <c r="F221" s="24">
        <v>0</v>
      </c>
      <c r="G221" s="23">
        <f>F221/E221</f>
        <v>0</v>
      </c>
    </row>
    <row r="222" spans="1:7" x14ac:dyDescent="0.25">
      <c r="A222" s="29"/>
      <c r="B222" s="28" t="s">
        <v>151</v>
      </c>
      <c r="C222" s="27" t="s">
        <v>150</v>
      </c>
      <c r="D222" s="26">
        <v>5000</v>
      </c>
      <c r="E222" s="25">
        <v>5000</v>
      </c>
      <c r="F222" s="24">
        <v>0</v>
      </c>
      <c r="G222" s="23">
        <f>F222/E222</f>
        <v>0</v>
      </c>
    </row>
    <row r="223" spans="1:7" x14ac:dyDescent="0.25">
      <c r="A223" s="29"/>
      <c r="B223" s="28" t="s">
        <v>149</v>
      </c>
      <c r="C223" s="27" t="s">
        <v>148</v>
      </c>
      <c r="D223" s="26">
        <v>20000</v>
      </c>
      <c r="E223" s="25">
        <v>20000</v>
      </c>
      <c r="F223" s="26">
        <v>4502</v>
      </c>
      <c r="G223" s="23">
        <f>F223/E223</f>
        <v>0.22509999999999999</v>
      </c>
    </row>
    <row r="224" spans="1:7" x14ac:dyDescent="0.25">
      <c r="A224" s="36" t="s">
        <v>24</v>
      </c>
      <c r="B224" s="34" t="s">
        <v>0</v>
      </c>
      <c r="C224" s="33" t="s">
        <v>23</v>
      </c>
      <c r="D224" s="31">
        <v>57618147.890000001</v>
      </c>
      <c r="E224" s="32">
        <v>57029669.659999996</v>
      </c>
      <c r="F224" s="31">
        <v>5713806.96</v>
      </c>
      <c r="G224" s="30">
        <f>F224/E224</f>
        <v>0.10019007639470168</v>
      </c>
    </row>
    <row r="225" spans="1:7" x14ac:dyDescent="0.25">
      <c r="A225" s="29"/>
      <c r="B225" s="28" t="s">
        <v>197</v>
      </c>
      <c r="C225" s="27" t="s">
        <v>196</v>
      </c>
      <c r="D225" s="26">
        <v>17600000</v>
      </c>
      <c r="E225" s="25">
        <v>17600000</v>
      </c>
      <c r="F225" s="24">
        <v>2335133</v>
      </c>
      <c r="G225" s="23">
        <f>F225/E225</f>
        <v>0.13267801136363636</v>
      </c>
    </row>
    <row r="226" spans="1:7" x14ac:dyDescent="0.25">
      <c r="A226" s="29"/>
      <c r="B226" s="28" t="s">
        <v>195</v>
      </c>
      <c r="C226" s="27" t="s">
        <v>194</v>
      </c>
      <c r="D226" s="26">
        <v>1360000</v>
      </c>
      <c r="E226" s="25">
        <v>1360000</v>
      </c>
      <c r="F226" s="24">
        <v>300321</v>
      </c>
      <c r="G226" s="23">
        <f>F226/E226</f>
        <v>0.22082426470588234</v>
      </c>
    </row>
    <row r="227" spans="1:7" x14ac:dyDescent="0.25">
      <c r="A227" s="29"/>
      <c r="B227" s="28" t="s">
        <v>193</v>
      </c>
      <c r="C227" s="27" t="s">
        <v>192</v>
      </c>
      <c r="D227" s="26">
        <v>4364800</v>
      </c>
      <c r="E227" s="25">
        <v>4364800</v>
      </c>
      <c r="F227" s="26">
        <v>610166</v>
      </c>
      <c r="G227" s="23">
        <f>F227/E227</f>
        <v>0.13979243035190617</v>
      </c>
    </row>
    <row r="228" spans="1:7" x14ac:dyDescent="0.25">
      <c r="A228" s="29"/>
      <c r="B228" s="28" t="s">
        <v>191</v>
      </c>
      <c r="C228" s="27" t="s">
        <v>190</v>
      </c>
      <c r="D228" s="26">
        <v>1584000</v>
      </c>
      <c r="E228" s="25">
        <v>1584000</v>
      </c>
      <c r="F228" s="26">
        <v>232356</v>
      </c>
      <c r="G228" s="23">
        <f>F228/E228</f>
        <v>0.14668939393939395</v>
      </c>
    </row>
    <row r="229" spans="1:7" x14ac:dyDescent="0.25">
      <c r="A229" s="29"/>
      <c r="B229" s="28" t="s">
        <v>189</v>
      </c>
      <c r="C229" s="27" t="s">
        <v>188</v>
      </c>
      <c r="D229" s="26">
        <v>190000</v>
      </c>
      <c r="E229" s="25">
        <v>190000</v>
      </c>
      <c r="F229" s="24">
        <v>0</v>
      </c>
      <c r="G229" s="23">
        <f>F229/E229</f>
        <v>0</v>
      </c>
    </row>
    <row r="230" spans="1:7" x14ac:dyDescent="0.25">
      <c r="A230" s="29"/>
      <c r="B230" s="28" t="s">
        <v>187</v>
      </c>
      <c r="C230" s="27" t="s">
        <v>186</v>
      </c>
      <c r="D230" s="26">
        <v>5000</v>
      </c>
      <c r="E230" s="25">
        <v>5000</v>
      </c>
      <c r="F230" s="24">
        <v>0</v>
      </c>
      <c r="G230" s="23">
        <f>F230/E230</f>
        <v>0</v>
      </c>
    </row>
    <row r="231" spans="1:7" x14ac:dyDescent="0.25">
      <c r="A231" s="29"/>
      <c r="B231" s="28" t="s">
        <v>185</v>
      </c>
      <c r="C231" s="27" t="s">
        <v>184</v>
      </c>
      <c r="D231" s="26">
        <v>5000</v>
      </c>
      <c r="E231" s="25">
        <v>5000</v>
      </c>
      <c r="F231" s="26">
        <v>0</v>
      </c>
      <c r="G231" s="23">
        <f>F231/E231</f>
        <v>0</v>
      </c>
    </row>
    <row r="232" spans="1:7" x14ac:dyDescent="0.25">
      <c r="A232" s="29"/>
      <c r="B232" s="28" t="s">
        <v>183</v>
      </c>
      <c r="C232" s="27" t="s">
        <v>182</v>
      </c>
      <c r="D232" s="26">
        <v>10000</v>
      </c>
      <c r="E232" s="25">
        <v>10000</v>
      </c>
      <c r="F232" s="26">
        <v>1783</v>
      </c>
      <c r="G232" s="23">
        <f>F232/E232</f>
        <v>0.17829999999999999</v>
      </c>
    </row>
    <row r="233" spans="1:7" x14ac:dyDescent="0.25">
      <c r="A233" s="29"/>
      <c r="B233" s="28" t="s">
        <v>181</v>
      </c>
      <c r="C233" s="27" t="s">
        <v>180</v>
      </c>
      <c r="D233" s="26">
        <v>431000</v>
      </c>
      <c r="E233" s="25">
        <v>431000</v>
      </c>
      <c r="F233" s="24">
        <v>109951.3</v>
      </c>
      <c r="G233" s="23">
        <f>F233/E233</f>
        <v>0.25510742459396751</v>
      </c>
    </row>
    <row r="234" spans="1:7" x14ac:dyDescent="0.25">
      <c r="A234" s="29"/>
      <c r="B234" s="28" t="s">
        <v>179</v>
      </c>
      <c r="C234" s="27" t="s">
        <v>178</v>
      </c>
      <c r="D234" s="26">
        <v>100000</v>
      </c>
      <c r="E234" s="25">
        <v>100000</v>
      </c>
      <c r="F234" s="24">
        <v>36327</v>
      </c>
      <c r="G234" s="23">
        <f>F234/E234</f>
        <v>0.36326999999999998</v>
      </c>
    </row>
    <row r="235" spans="1:7" x14ac:dyDescent="0.25">
      <c r="A235" s="29"/>
      <c r="B235" s="28" t="s">
        <v>177</v>
      </c>
      <c r="C235" s="27" t="s">
        <v>176</v>
      </c>
      <c r="D235" s="26">
        <v>500000</v>
      </c>
      <c r="E235" s="25">
        <v>500000</v>
      </c>
      <c r="F235" s="26">
        <v>140768.94</v>
      </c>
      <c r="G235" s="23">
        <f>F235/E235</f>
        <v>0.28153788000000002</v>
      </c>
    </row>
    <row r="236" spans="1:7" x14ac:dyDescent="0.25">
      <c r="A236" s="29"/>
      <c r="B236" s="28" t="s">
        <v>175</v>
      </c>
      <c r="C236" s="27" t="s">
        <v>174</v>
      </c>
      <c r="D236" s="26">
        <v>60000</v>
      </c>
      <c r="E236" s="25">
        <v>60000</v>
      </c>
      <c r="F236" s="26">
        <v>5990</v>
      </c>
      <c r="G236" s="23">
        <f>F236/E236</f>
        <v>9.9833333333333329E-2</v>
      </c>
    </row>
    <row r="237" spans="1:7" x14ac:dyDescent="0.25">
      <c r="A237" s="29"/>
      <c r="B237" s="28" t="s">
        <v>173</v>
      </c>
      <c r="C237" s="27" t="s">
        <v>172</v>
      </c>
      <c r="D237" s="26">
        <v>200000</v>
      </c>
      <c r="E237" s="25">
        <v>200000</v>
      </c>
      <c r="F237" s="24">
        <v>123758.88</v>
      </c>
      <c r="G237" s="23">
        <f>F237/E237</f>
        <v>0.61879440000000008</v>
      </c>
    </row>
    <row r="238" spans="1:7" x14ac:dyDescent="0.25">
      <c r="A238" s="29"/>
      <c r="B238" s="28" t="s">
        <v>171</v>
      </c>
      <c r="C238" s="27" t="s">
        <v>170</v>
      </c>
      <c r="D238" s="26">
        <v>200000</v>
      </c>
      <c r="E238" s="25">
        <v>200000</v>
      </c>
      <c r="F238" s="24">
        <v>72167</v>
      </c>
      <c r="G238" s="23">
        <f>F238/E238</f>
        <v>0.36083500000000002</v>
      </c>
    </row>
    <row r="239" spans="1:7" x14ac:dyDescent="0.25">
      <c r="A239" s="29"/>
      <c r="B239" s="28" t="s">
        <v>169</v>
      </c>
      <c r="C239" s="27" t="s">
        <v>168</v>
      </c>
      <c r="D239" s="26">
        <v>100000</v>
      </c>
      <c r="E239" s="25">
        <v>100000</v>
      </c>
      <c r="F239" s="26">
        <v>9430.49</v>
      </c>
      <c r="G239" s="23">
        <f>F239/E239</f>
        <v>9.4304899999999997E-2</v>
      </c>
    </row>
    <row r="240" spans="1:7" x14ac:dyDescent="0.25">
      <c r="A240" s="29"/>
      <c r="B240" s="28" t="s">
        <v>167</v>
      </c>
      <c r="C240" s="27" t="s">
        <v>166</v>
      </c>
      <c r="D240" s="26">
        <v>210000</v>
      </c>
      <c r="E240" s="25">
        <v>210000</v>
      </c>
      <c r="F240" s="26">
        <v>66190.8</v>
      </c>
      <c r="G240" s="23">
        <f>F240/E240</f>
        <v>0.3151942857142857</v>
      </c>
    </row>
    <row r="241" spans="1:7" x14ac:dyDescent="0.25">
      <c r="A241" s="29"/>
      <c r="B241" s="28" t="s">
        <v>165</v>
      </c>
      <c r="C241" s="27" t="s">
        <v>164</v>
      </c>
      <c r="D241" s="26">
        <v>220000</v>
      </c>
      <c r="E241" s="25">
        <v>220000</v>
      </c>
      <c r="F241" s="24">
        <v>74393.070000000007</v>
      </c>
      <c r="G241" s="23">
        <f>F241/E241</f>
        <v>0.33815031818181823</v>
      </c>
    </row>
    <row r="242" spans="1:7" x14ac:dyDescent="0.25">
      <c r="A242" s="29"/>
      <c r="B242" s="28" t="s">
        <v>123</v>
      </c>
      <c r="C242" s="27" t="s">
        <v>122</v>
      </c>
      <c r="D242" s="26">
        <v>560000</v>
      </c>
      <c r="E242" s="25">
        <v>560000</v>
      </c>
      <c r="F242" s="24">
        <v>232282</v>
      </c>
      <c r="G242" s="23">
        <f>F242/E242</f>
        <v>0.41478928571428569</v>
      </c>
    </row>
    <row r="243" spans="1:7" x14ac:dyDescent="0.25">
      <c r="A243" s="29"/>
      <c r="B243" s="28" t="s">
        <v>163</v>
      </c>
      <c r="C243" s="27" t="s">
        <v>162</v>
      </c>
      <c r="D243" s="26">
        <v>200000</v>
      </c>
      <c r="E243" s="25">
        <v>200000</v>
      </c>
      <c r="F243" s="26">
        <v>48837.11</v>
      </c>
      <c r="G243" s="23">
        <f>F243/E243</f>
        <v>0.24418555</v>
      </c>
    </row>
    <row r="244" spans="1:7" x14ac:dyDescent="0.25">
      <c r="A244" s="29"/>
      <c r="B244" s="28" t="s">
        <v>161</v>
      </c>
      <c r="C244" s="27" t="s">
        <v>160</v>
      </c>
      <c r="D244" s="26">
        <v>590000</v>
      </c>
      <c r="E244" s="25">
        <v>590000</v>
      </c>
      <c r="F244" s="26">
        <v>20150</v>
      </c>
      <c r="G244" s="23">
        <f>F244/E244</f>
        <v>3.4152542372881359E-2</v>
      </c>
    </row>
    <row r="245" spans="1:7" x14ac:dyDescent="0.25">
      <c r="A245" s="29"/>
      <c r="B245" s="28" t="s">
        <v>159</v>
      </c>
      <c r="C245" s="27" t="s">
        <v>158</v>
      </c>
      <c r="D245" s="26">
        <v>200000</v>
      </c>
      <c r="E245" s="25">
        <v>200000</v>
      </c>
      <c r="F245" s="24">
        <v>47387.76</v>
      </c>
      <c r="G245" s="23">
        <f>F245/E245</f>
        <v>0.2369388</v>
      </c>
    </row>
    <row r="246" spans="1:7" x14ac:dyDescent="0.25">
      <c r="A246" s="29"/>
      <c r="B246" s="28" t="s">
        <v>157</v>
      </c>
      <c r="C246" s="27" t="s">
        <v>156</v>
      </c>
      <c r="D246" s="26">
        <v>3400000</v>
      </c>
      <c r="E246" s="25">
        <v>3250000</v>
      </c>
      <c r="F246" s="24">
        <v>749568.1</v>
      </c>
      <c r="G246" s="23">
        <f>F246/E246</f>
        <v>0.23063633846153844</v>
      </c>
    </row>
    <row r="247" spans="1:7" x14ac:dyDescent="0.25">
      <c r="A247" s="29"/>
      <c r="B247" s="28" t="s">
        <v>155</v>
      </c>
      <c r="C247" s="27" t="s">
        <v>154</v>
      </c>
      <c r="D247" s="26">
        <v>30000</v>
      </c>
      <c r="E247" s="25">
        <v>30000</v>
      </c>
      <c r="F247" s="26">
        <v>12753</v>
      </c>
      <c r="G247" s="23">
        <f>F247/E247</f>
        <v>0.42509999999999998</v>
      </c>
    </row>
    <row r="248" spans="1:7" x14ac:dyDescent="0.25">
      <c r="A248" s="29"/>
      <c r="B248" s="28" t="s">
        <v>153</v>
      </c>
      <c r="C248" s="27" t="s">
        <v>152</v>
      </c>
      <c r="D248" s="26">
        <v>500000</v>
      </c>
      <c r="E248" s="25">
        <v>500000</v>
      </c>
      <c r="F248" s="26">
        <v>8712</v>
      </c>
      <c r="G248" s="23">
        <f>F248/E248</f>
        <v>1.7423999999999999E-2</v>
      </c>
    </row>
    <row r="249" spans="1:7" x14ac:dyDescent="0.25">
      <c r="A249" s="29"/>
      <c r="B249" s="28" t="s">
        <v>151</v>
      </c>
      <c r="C249" s="27" t="s">
        <v>150</v>
      </c>
      <c r="D249" s="26">
        <v>25000</v>
      </c>
      <c r="E249" s="25">
        <v>25000</v>
      </c>
      <c r="F249" s="24">
        <v>10090</v>
      </c>
      <c r="G249" s="23">
        <f>F249/E249</f>
        <v>0.40360000000000001</v>
      </c>
    </row>
    <row r="250" spans="1:7" x14ac:dyDescent="0.25">
      <c r="A250" s="29"/>
      <c r="B250" s="28" t="s">
        <v>149</v>
      </c>
      <c r="C250" s="27" t="s">
        <v>148</v>
      </c>
      <c r="D250" s="26">
        <v>100000</v>
      </c>
      <c r="E250" s="25">
        <v>100000</v>
      </c>
      <c r="F250" s="24">
        <v>19349.48</v>
      </c>
      <c r="G250" s="23">
        <f>F250/E250</f>
        <v>0.19349479999999999</v>
      </c>
    </row>
    <row r="251" spans="1:7" x14ac:dyDescent="0.25">
      <c r="A251" s="29"/>
      <c r="B251" s="28" t="s">
        <v>147</v>
      </c>
      <c r="C251" s="27" t="s">
        <v>146</v>
      </c>
      <c r="D251" s="26">
        <v>150000</v>
      </c>
      <c r="E251" s="25">
        <v>150000</v>
      </c>
      <c r="F251" s="26">
        <v>35739.599999999999</v>
      </c>
      <c r="G251" s="23">
        <f>F251/E251</f>
        <v>0.238264</v>
      </c>
    </row>
    <row r="252" spans="1:7" x14ac:dyDescent="0.25">
      <c r="A252" s="29"/>
      <c r="B252" s="28" t="s">
        <v>145</v>
      </c>
      <c r="C252" s="27" t="s">
        <v>144</v>
      </c>
      <c r="D252" s="26">
        <v>70000</v>
      </c>
      <c r="E252" s="25">
        <v>70000</v>
      </c>
      <c r="F252" s="26">
        <v>54604.3</v>
      </c>
      <c r="G252" s="23">
        <f>F252/E252</f>
        <v>0.78006142857142857</v>
      </c>
    </row>
    <row r="253" spans="1:7" x14ac:dyDescent="0.25">
      <c r="A253" s="29"/>
      <c r="B253" s="28" t="s">
        <v>143</v>
      </c>
      <c r="C253" s="27" t="s">
        <v>142</v>
      </c>
      <c r="D253" s="26">
        <v>0</v>
      </c>
      <c r="E253" s="25">
        <v>0</v>
      </c>
      <c r="F253" s="24">
        <v>12937</v>
      </c>
      <c r="G253" s="23">
        <v>0</v>
      </c>
    </row>
    <row r="254" spans="1:7" x14ac:dyDescent="0.25">
      <c r="A254" s="29"/>
      <c r="B254" s="28" t="s">
        <v>141</v>
      </c>
      <c r="C254" s="27" t="s">
        <v>140</v>
      </c>
      <c r="D254" s="26">
        <v>0</v>
      </c>
      <c r="E254" s="25">
        <v>0</v>
      </c>
      <c r="F254" s="24">
        <v>81470.13</v>
      </c>
      <c r="G254" s="23">
        <v>0</v>
      </c>
    </row>
    <row r="255" spans="1:7" x14ac:dyDescent="0.25">
      <c r="A255" s="29"/>
      <c r="B255" s="28" t="s">
        <v>139</v>
      </c>
      <c r="C255" s="27" t="s">
        <v>138</v>
      </c>
      <c r="D255" s="26">
        <v>105000</v>
      </c>
      <c r="E255" s="25">
        <v>105000</v>
      </c>
      <c r="F255" s="26">
        <v>20169</v>
      </c>
      <c r="G255" s="23">
        <f>F255/E255</f>
        <v>0.19208571428571428</v>
      </c>
    </row>
    <row r="256" spans="1:7" x14ac:dyDescent="0.25">
      <c r="A256" s="29"/>
      <c r="B256" s="28" t="s">
        <v>137</v>
      </c>
      <c r="C256" s="27" t="s">
        <v>136</v>
      </c>
      <c r="D256" s="26">
        <v>105000</v>
      </c>
      <c r="E256" s="25">
        <v>105000</v>
      </c>
      <c r="F256" s="26">
        <v>89760</v>
      </c>
      <c r="G256" s="23">
        <f>F256/E256</f>
        <v>0.85485714285714287</v>
      </c>
    </row>
    <row r="257" spans="1:7" x14ac:dyDescent="0.25">
      <c r="A257" s="29"/>
      <c r="B257" s="28" t="s">
        <v>135</v>
      </c>
      <c r="C257" s="27" t="s">
        <v>134</v>
      </c>
      <c r="D257" s="26">
        <v>30000</v>
      </c>
      <c r="E257" s="25">
        <v>30000</v>
      </c>
      <c r="F257" s="24">
        <v>14100</v>
      </c>
      <c r="G257" s="23">
        <f>F257/E257</f>
        <v>0.47</v>
      </c>
    </row>
    <row r="258" spans="1:7" x14ac:dyDescent="0.25">
      <c r="A258" s="29"/>
      <c r="B258" s="28" t="s">
        <v>119</v>
      </c>
      <c r="C258" s="27" t="s">
        <v>118</v>
      </c>
      <c r="D258" s="26">
        <v>8000</v>
      </c>
      <c r="E258" s="25">
        <v>8000</v>
      </c>
      <c r="F258" s="24">
        <v>0</v>
      </c>
      <c r="G258" s="23">
        <f>F258/E258</f>
        <v>0</v>
      </c>
    </row>
    <row r="259" spans="1:7" x14ac:dyDescent="0.25">
      <c r="A259" s="29"/>
      <c r="B259" s="28" t="s">
        <v>133</v>
      </c>
      <c r="C259" s="27" t="s">
        <v>132</v>
      </c>
      <c r="D259" s="26">
        <v>464284.76</v>
      </c>
      <c r="E259" s="25">
        <v>464284.76</v>
      </c>
      <c r="F259" s="26">
        <v>67223</v>
      </c>
      <c r="G259" s="23">
        <f>F259/E259</f>
        <v>0.14478829759563935</v>
      </c>
    </row>
    <row r="260" spans="1:7" x14ac:dyDescent="0.25">
      <c r="A260" s="29"/>
      <c r="B260" s="28" t="s">
        <v>131</v>
      </c>
      <c r="C260" s="27" t="s">
        <v>130</v>
      </c>
      <c r="D260" s="26">
        <v>21318063.129999999</v>
      </c>
      <c r="E260" s="25">
        <v>20879584.899999999</v>
      </c>
      <c r="F260" s="26">
        <v>0</v>
      </c>
      <c r="G260" s="23">
        <f>F260/E260</f>
        <v>0</v>
      </c>
    </row>
    <row r="261" spans="1:7" x14ac:dyDescent="0.25">
      <c r="A261" s="29"/>
      <c r="B261" s="28" t="s">
        <v>129</v>
      </c>
      <c r="C261" s="27" t="s">
        <v>128</v>
      </c>
      <c r="D261" s="26">
        <v>223000</v>
      </c>
      <c r="E261" s="25">
        <v>223000</v>
      </c>
      <c r="F261" s="24">
        <v>69938</v>
      </c>
      <c r="G261" s="23">
        <f>F261/E261</f>
        <v>0.31362331838565022</v>
      </c>
    </row>
    <row r="262" spans="1:7" x14ac:dyDescent="0.25">
      <c r="A262" s="29"/>
      <c r="B262" s="28" t="s">
        <v>127</v>
      </c>
      <c r="C262" s="27" t="s">
        <v>126</v>
      </c>
      <c r="D262" s="26">
        <v>2400000</v>
      </c>
      <c r="E262" s="25">
        <v>2400000</v>
      </c>
      <c r="F262" s="26">
        <v>0</v>
      </c>
      <c r="G262" s="23">
        <f>F262/E262</f>
        <v>0</v>
      </c>
    </row>
    <row r="263" spans="1:7" x14ac:dyDescent="0.25">
      <c r="A263" s="36" t="s">
        <v>9</v>
      </c>
      <c r="B263" s="34" t="s">
        <v>0</v>
      </c>
      <c r="C263" s="33" t="s">
        <v>10</v>
      </c>
      <c r="D263" s="31">
        <v>5730000</v>
      </c>
      <c r="E263" s="32">
        <v>5730000</v>
      </c>
      <c r="F263" s="31">
        <v>1349357.38</v>
      </c>
      <c r="G263" s="30">
        <f>F263/E263</f>
        <v>0.23548994415357763</v>
      </c>
    </row>
    <row r="264" spans="1:7" x14ac:dyDescent="0.25">
      <c r="A264" s="29"/>
      <c r="B264" s="28" t="s">
        <v>125</v>
      </c>
      <c r="C264" s="27" t="s">
        <v>124</v>
      </c>
      <c r="D264" s="26">
        <v>5600000</v>
      </c>
      <c r="E264" s="25">
        <v>5600000</v>
      </c>
      <c r="F264" s="24">
        <v>1327440.7</v>
      </c>
      <c r="G264" s="23">
        <f>F264/E264</f>
        <v>0.23704298214285713</v>
      </c>
    </row>
    <row r="265" spans="1:7" x14ac:dyDescent="0.25">
      <c r="A265" s="29"/>
      <c r="B265" s="28" t="s">
        <v>123</v>
      </c>
      <c r="C265" s="27" t="s">
        <v>122</v>
      </c>
      <c r="D265" s="26">
        <v>130000</v>
      </c>
      <c r="E265" s="25">
        <v>130000</v>
      </c>
      <c r="F265" s="24">
        <v>21916.68</v>
      </c>
      <c r="G265" s="23">
        <f>F265/E265</f>
        <v>0.16858984615384615</v>
      </c>
    </row>
    <row r="266" spans="1:7" x14ac:dyDescent="0.25">
      <c r="A266" s="36" t="s">
        <v>121</v>
      </c>
      <c r="B266" s="34" t="s">
        <v>0</v>
      </c>
      <c r="C266" s="33" t="s">
        <v>120</v>
      </c>
      <c r="D266" s="31">
        <v>9700000</v>
      </c>
      <c r="E266" s="32">
        <v>9700000</v>
      </c>
      <c r="F266" s="31">
        <v>1377066.49</v>
      </c>
      <c r="G266" s="30">
        <f>F266/E266</f>
        <v>0.14196561752577319</v>
      </c>
    </row>
    <row r="267" spans="1:7" x14ac:dyDescent="0.25">
      <c r="A267" s="29"/>
      <c r="B267" s="28" t="s">
        <v>119</v>
      </c>
      <c r="C267" s="27" t="s">
        <v>118</v>
      </c>
      <c r="D267" s="26">
        <v>4000000</v>
      </c>
      <c r="E267" s="25">
        <v>4000000</v>
      </c>
      <c r="F267" s="24">
        <v>1377066.49</v>
      </c>
      <c r="G267" s="23">
        <f>F267/E267</f>
        <v>0.34426662250000001</v>
      </c>
    </row>
    <row r="268" spans="1:7" x14ac:dyDescent="0.25">
      <c r="A268" s="29"/>
      <c r="B268" s="28" t="s">
        <v>117</v>
      </c>
      <c r="C268" s="27" t="s">
        <v>116</v>
      </c>
      <c r="D268" s="26">
        <v>5700000</v>
      </c>
      <c r="E268" s="25">
        <v>5700000</v>
      </c>
      <c r="F268" s="24">
        <v>0</v>
      </c>
      <c r="G268" s="23">
        <f>F268/E268</f>
        <v>0</v>
      </c>
    </row>
    <row r="269" spans="1:7" x14ac:dyDescent="0.25">
      <c r="A269" s="36" t="s">
        <v>115</v>
      </c>
      <c r="B269" s="34" t="s">
        <v>0</v>
      </c>
      <c r="C269" s="33" t="s">
        <v>114</v>
      </c>
      <c r="D269" s="31">
        <v>0</v>
      </c>
      <c r="E269" s="32">
        <v>721934</v>
      </c>
      <c r="F269" s="31">
        <v>252682.9</v>
      </c>
      <c r="G269" s="30">
        <f>F269/E269</f>
        <v>0.35000831100903962</v>
      </c>
    </row>
    <row r="270" spans="1:7" x14ac:dyDescent="0.25">
      <c r="A270" s="29"/>
      <c r="B270" s="28" t="s">
        <v>113</v>
      </c>
      <c r="C270" s="27" t="s">
        <v>112</v>
      </c>
      <c r="D270" s="26">
        <v>0</v>
      </c>
      <c r="E270" s="25">
        <v>721934</v>
      </c>
      <c r="F270" s="24">
        <v>252682.9</v>
      </c>
      <c r="G270" s="23">
        <f>F270/E270</f>
        <v>0.35000831100903962</v>
      </c>
    </row>
    <row r="271" spans="1:7" x14ac:dyDescent="0.25">
      <c r="A271" s="51" t="s">
        <v>6</v>
      </c>
      <c r="B271" s="51" t="s">
        <v>0</v>
      </c>
      <c r="C271" s="50" t="s">
        <v>0</v>
      </c>
      <c r="D271" s="49">
        <v>273876614.88999999</v>
      </c>
      <c r="E271" s="49">
        <v>275454979.66000003</v>
      </c>
      <c r="F271" s="49">
        <f>F2+F6+F9+F13+F18+F21+F28+F34+F36+F56+F62+F68+F71+F73+F82+F85+F95+F100+F113+F127+F129+F134+F136+F143+F145+F151+F155+F162+F164+F168+F181+F183+F205+F216+F224+F263+F266+F269</f>
        <v>60135212.06000001</v>
      </c>
      <c r="G271" s="48">
        <f>F271/E271</f>
        <v>0.21831230691209935</v>
      </c>
    </row>
    <row r="272" spans="1:7" ht="25.5" thickBot="1" x14ac:dyDescent="0.3">
      <c r="A272" s="14" t="s">
        <v>3</v>
      </c>
      <c r="B272" s="13">
        <v>8901</v>
      </c>
      <c r="C272" s="12" t="s">
        <v>2</v>
      </c>
      <c r="D272" s="11">
        <v>0</v>
      </c>
      <c r="E272" s="11">
        <v>0</v>
      </c>
      <c r="F272" s="10">
        <v>331864.3</v>
      </c>
      <c r="G272" s="9"/>
    </row>
    <row r="273" spans="1:7" ht="16.5" thickTop="1" thickBot="1" x14ac:dyDescent="0.3">
      <c r="A273" s="8" t="s">
        <v>6</v>
      </c>
      <c r="B273" s="7" t="s">
        <v>0</v>
      </c>
      <c r="C273" s="6" t="s">
        <v>0</v>
      </c>
      <c r="D273" s="5">
        <v>273876614.88999999</v>
      </c>
      <c r="E273" s="5">
        <v>275454979.66000003</v>
      </c>
      <c r="F273" s="5">
        <f>F271+F272</f>
        <v>60467076.360000007</v>
      </c>
      <c r="G273" s="4">
        <f>F273/E273</f>
        <v>0.21951709290075574</v>
      </c>
    </row>
    <row r="274" spans="1:7" ht="15.75" thickTop="1" x14ac:dyDescent="0.25">
      <c r="C274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F6D2F-0D95-47C3-8A7C-A5E6D60DBD26}">
  <dimension ref="A1:C12"/>
  <sheetViews>
    <sheetView workbookViewId="0">
      <selection activeCell="C12" sqref="C12"/>
    </sheetView>
  </sheetViews>
  <sheetFormatPr defaultRowHeight="15" x14ac:dyDescent="0.25"/>
  <cols>
    <col min="1" max="1" width="11.140625" customWidth="1"/>
    <col min="2" max="2" width="40.28515625" customWidth="1"/>
    <col min="3" max="3" width="15.42578125" customWidth="1"/>
  </cols>
  <sheetData>
    <row r="1" spans="1:3" ht="15.75" thickBot="1" x14ac:dyDescent="0.3">
      <c r="A1" s="52" t="s">
        <v>263</v>
      </c>
      <c r="B1" s="53" t="s">
        <v>264</v>
      </c>
      <c r="C1" s="54">
        <v>45382</v>
      </c>
    </row>
    <row r="2" spans="1:3" ht="15.75" thickTop="1" x14ac:dyDescent="0.25">
      <c r="A2" s="55" t="s">
        <v>265</v>
      </c>
      <c r="B2" s="56" t="s">
        <v>266</v>
      </c>
      <c r="C2" s="57">
        <v>5385781.1900000004</v>
      </c>
    </row>
    <row r="3" spans="1:3" x14ac:dyDescent="0.25">
      <c r="A3" s="55" t="s">
        <v>267</v>
      </c>
      <c r="B3" s="55" t="s">
        <v>268</v>
      </c>
      <c r="C3" s="57">
        <v>18623</v>
      </c>
    </row>
    <row r="4" spans="1:3" x14ac:dyDescent="0.25">
      <c r="A4" s="55" t="s">
        <v>269</v>
      </c>
      <c r="B4" s="55" t="s">
        <v>270</v>
      </c>
      <c r="C4" s="57">
        <v>0</v>
      </c>
    </row>
    <row r="5" spans="1:3" x14ac:dyDescent="0.25">
      <c r="A5" s="55" t="s">
        <v>271</v>
      </c>
      <c r="B5" s="55" t="s">
        <v>272</v>
      </c>
      <c r="C5" s="57">
        <v>0</v>
      </c>
    </row>
    <row r="6" spans="1:3" x14ac:dyDescent="0.25">
      <c r="A6" s="55" t="s">
        <v>273</v>
      </c>
      <c r="B6" s="55" t="s">
        <v>274</v>
      </c>
      <c r="C6" s="57">
        <v>0</v>
      </c>
    </row>
    <row r="7" spans="1:3" x14ac:dyDescent="0.25">
      <c r="A7" s="58" t="s">
        <v>275</v>
      </c>
      <c r="B7" s="55" t="s">
        <v>276</v>
      </c>
      <c r="C7" s="57">
        <v>527864.14</v>
      </c>
    </row>
    <row r="8" spans="1:3" x14ac:dyDescent="0.25">
      <c r="A8" s="58" t="s">
        <v>277</v>
      </c>
      <c r="B8" s="55" t="s">
        <v>278</v>
      </c>
      <c r="C8" s="57">
        <v>30868.07</v>
      </c>
    </row>
    <row r="9" spans="1:3" x14ac:dyDescent="0.25">
      <c r="A9" s="55" t="s">
        <v>279</v>
      </c>
      <c r="B9" s="55" t="s">
        <v>280</v>
      </c>
      <c r="C9" s="57">
        <v>1911912.9</v>
      </c>
    </row>
    <row r="10" spans="1:3" x14ac:dyDescent="0.25">
      <c r="A10" s="58">
        <v>23165</v>
      </c>
      <c r="B10" s="55" t="s">
        <v>281</v>
      </c>
      <c r="C10" s="57">
        <v>25116332.850000001</v>
      </c>
    </row>
    <row r="11" spans="1:3" ht="15.75" thickBot="1" x14ac:dyDescent="0.3">
      <c r="A11" s="59" t="s">
        <v>282</v>
      </c>
      <c r="B11" s="59" t="s">
        <v>283</v>
      </c>
      <c r="C11" s="60">
        <v>489865.82</v>
      </c>
    </row>
    <row r="12" spans="1:3" ht="15.75" thickTop="1" x14ac:dyDescent="0.25">
      <c r="A12" s="61" t="s">
        <v>1</v>
      </c>
      <c r="B12" s="61"/>
      <c r="C12" s="62">
        <f>SUM(C2:C11)</f>
        <v>33481247.970000003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C23A5-A196-403F-B8BC-C8F75B6EA3C0}">
  <dimension ref="A1:G15"/>
  <sheetViews>
    <sheetView workbookViewId="0">
      <selection activeCell="E18" sqref="E18"/>
    </sheetView>
  </sheetViews>
  <sheetFormatPr defaultRowHeight="15" x14ac:dyDescent="0.25"/>
  <cols>
    <col min="4" max="5" width="23.42578125" customWidth="1"/>
    <col min="6" max="6" width="20" customWidth="1"/>
    <col min="7" max="7" width="47.28515625" customWidth="1"/>
  </cols>
  <sheetData>
    <row r="1" spans="1:7" x14ac:dyDescent="0.25">
      <c r="A1" s="63" t="s">
        <v>284</v>
      </c>
      <c r="B1" s="63"/>
      <c r="C1" s="63"/>
      <c r="D1" s="63"/>
      <c r="E1" s="63"/>
      <c r="F1" s="63"/>
      <c r="G1" s="63"/>
    </row>
    <row r="2" spans="1:7" ht="15.75" thickBot="1" x14ac:dyDescent="0.3">
      <c r="A2" s="64" t="s">
        <v>285</v>
      </c>
      <c r="B2" s="65" t="s">
        <v>286</v>
      </c>
      <c r="C2" s="65" t="s">
        <v>287</v>
      </c>
      <c r="D2" s="66" t="s">
        <v>288</v>
      </c>
      <c r="E2" s="67" t="s">
        <v>289</v>
      </c>
      <c r="F2" s="68" t="s">
        <v>290</v>
      </c>
      <c r="G2" s="69"/>
    </row>
    <row r="3" spans="1:7" ht="15.75" thickTop="1" x14ac:dyDescent="0.25">
      <c r="A3" s="58" t="s">
        <v>131</v>
      </c>
      <c r="B3" s="58" t="s">
        <v>24</v>
      </c>
      <c r="C3" s="55" t="s">
        <v>0</v>
      </c>
      <c r="D3" s="70">
        <f>1867456.13+200607</f>
        <v>2068063.13</v>
      </c>
      <c r="E3" s="71">
        <f>E15-SUM(E4:E14)</f>
        <v>2129584.8999999985</v>
      </c>
      <c r="F3" s="72" t="s">
        <v>291</v>
      </c>
      <c r="G3" s="73"/>
    </row>
    <row r="4" spans="1:7" x14ac:dyDescent="0.25">
      <c r="A4" s="55" t="s">
        <v>131</v>
      </c>
      <c r="B4" s="55" t="s">
        <v>24</v>
      </c>
      <c r="C4" s="55"/>
      <c r="D4" s="70">
        <v>10000000</v>
      </c>
      <c r="E4" s="71">
        <v>9500000</v>
      </c>
      <c r="F4" s="72" t="s">
        <v>292</v>
      </c>
      <c r="G4" s="73"/>
    </row>
    <row r="5" spans="1:7" x14ac:dyDescent="0.25">
      <c r="A5" s="58">
        <v>5901</v>
      </c>
      <c r="B5" s="58">
        <v>6171</v>
      </c>
      <c r="C5" s="55"/>
      <c r="D5" s="70">
        <v>400000</v>
      </c>
      <c r="E5" s="71">
        <v>400000</v>
      </c>
      <c r="F5" s="74" t="s">
        <v>293</v>
      </c>
      <c r="G5" s="58"/>
    </row>
    <row r="6" spans="1:7" x14ac:dyDescent="0.25">
      <c r="A6" s="58">
        <v>5901</v>
      </c>
      <c r="B6" s="58">
        <v>6171</v>
      </c>
      <c r="C6" s="55"/>
      <c r="D6" s="70">
        <v>250000</v>
      </c>
      <c r="E6" s="71">
        <v>250000</v>
      </c>
      <c r="F6" s="72" t="s">
        <v>294</v>
      </c>
      <c r="G6" s="73"/>
    </row>
    <row r="7" spans="1:7" x14ac:dyDescent="0.25">
      <c r="A7" s="58">
        <v>5901</v>
      </c>
      <c r="B7" s="58">
        <v>6171</v>
      </c>
      <c r="C7" s="55"/>
      <c r="D7" s="70">
        <v>200000</v>
      </c>
      <c r="E7" s="71">
        <v>200000</v>
      </c>
      <c r="F7" s="75" t="s">
        <v>295</v>
      </c>
      <c r="G7" s="76"/>
    </row>
    <row r="8" spans="1:7" x14ac:dyDescent="0.25">
      <c r="A8" s="55" t="s">
        <v>131</v>
      </c>
      <c r="B8" s="55" t="s">
        <v>24</v>
      </c>
      <c r="C8" s="55"/>
      <c r="D8" s="70">
        <v>900000</v>
      </c>
      <c r="E8" s="71">
        <v>900000</v>
      </c>
      <c r="F8" s="72" t="s">
        <v>296</v>
      </c>
      <c r="G8" s="73"/>
    </row>
    <row r="9" spans="1:7" x14ac:dyDescent="0.25">
      <c r="A9" s="55" t="s">
        <v>131</v>
      </c>
      <c r="B9" s="55" t="s">
        <v>24</v>
      </c>
      <c r="C9" s="55"/>
      <c r="D9" s="70">
        <v>2000000</v>
      </c>
      <c r="E9" s="71">
        <v>2000000</v>
      </c>
      <c r="F9" s="72" t="s">
        <v>297</v>
      </c>
      <c r="G9" s="73"/>
    </row>
    <row r="10" spans="1:7" x14ac:dyDescent="0.25">
      <c r="A10" s="55" t="s">
        <v>131</v>
      </c>
      <c r="B10" s="55" t="s">
        <v>24</v>
      </c>
      <c r="C10" s="55"/>
      <c r="D10" s="70">
        <v>1500000</v>
      </c>
      <c r="E10" s="71">
        <v>1500000</v>
      </c>
      <c r="F10" s="72" t="s">
        <v>298</v>
      </c>
      <c r="G10" s="73"/>
    </row>
    <row r="11" spans="1:7" x14ac:dyDescent="0.25">
      <c r="A11" s="55" t="s">
        <v>131</v>
      </c>
      <c r="B11" s="55" t="s">
        <v>24</v>
      </c>
      <c r="C11" s="55"/>
      <c r="D11" s="70">
        <v>2100000</v>
      </c>
      <c r="E11" s="71">
        <v>2100000</v>
      </c>
      <c r="F11" s="72" t="s">
        <v>299</v>
      </c>
      <c r="G11" s="73"/>
    </row>
    <row r="12" spans="1:7" x14ac:dyDescent="0.25">
      <c r="A12" s="55" t="s">
        <v>131</v>
      </c>
      <c r="B12" s="55" t="s">
        <v>24</v>
      </c>
      <c r="C12" s="55"/>
      <c r="D12" s="70">
        <v>1400000</v>
      </c>
      <c r="E12" s="71">
        <v>1400000</v>
      </c>
      <c r="F12" s="72" t="s">
        <v>300</v>
      </c>
      <c r="G12" s="73"/>
    </row>
    <row r="13" spans="1:7" x14ac:dyDescent="0.25">
      <c r="A13" s="55" t="s">
        <v>131</v>
      </c>
      <c r="B13" s="55" t="s">
        <v>24</v>
      </c>
      <c r="C13" s="55"/>
      <c r="D13" s="70">
        <v>200000</v>
      </c>
      <c r="E13" s="71">
        <v>200000</v>
      </c>
      <c r="F13" s="74" t="s">
        <v>301</v>
      </c>
      <c r="G13" s="58"/>
    </row>
    <row r="14" spans="1:7" ht="15.75" thickBot="1" x14ac:dyDescent="0.3">
      <c r="A14" s="55" t="s">
        <v>131</v>
      </c>
      <c r="B14" s="55" t="s">
        <v>24</v>
      </c>
      <c r="C14" s="55"/>
      <c r="D14" s="77">
        <v>300000</v>
      </c>
      <c r="E14" s="78">
        <v>300000</v>
      </c>
      <c r="F14" s="79" t="s">
        <v>302</v>
      </c>
      <c r="G14" s="80"/>
    </row>
    <row r="15" spans="1:7" ht="15.75" thickTop="1" x14ac:dyDescent="0.25">
      <c r="A15" s="81"/>
      <c r="B15" s="82"/>
      <c r="C15" s="82"/>
      <c r="D15" s="83">
        <f>SUM(D3:D14)</f>
        <v>21318063.129999999</v>
      </c>
      <c r="E15" s="83">
        <v>20879584.899999999</v>
      </c>
      <c r="F15" s="84"/>
      <c r="G15" s="85"/>
    </row>
  </sheetData>
  <mergeCells count="13">
    <mergeCell ref="F15:G15"/>
    <mergeCell ref="F8:G8"/>
    <mergeCell ref="F9:G9"/>
    <mergeCell ref="F10:G10"/>
    <mergeCell ref="F11:G11"/>
    <mergeCell ref="F12:G12"/>
    <mergeCell ref="F14:G14"/>
    <mergeCell ref="A1:G1"/>
    <mergeCell ref="F2:G2"/>
    <mergeCell ref="F3:G3"/>
    <mergeCell ref="F4:G4"/>
    <mergeCell ref="F6:G6"/>
    <mergeCell ref="F7:G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761F-0F8C-40F4-8F99-9A17A8D8ADB4}">
  <dimension ref="A1:D4"/>
  <sheetViews>
    <sheetView workbookViewId="0">
      <selection activeCell="D4" sqref="D4"/>
    </sheetView>
  </sheetViews>
  <sheetFormatPr defaultRowHeight="15" x14ac:dyDescent="0.25"/>
  <cols>
    <col min="2" max="2" width="37.5703125" customWidth="1"/>
    <col min="3" max="3" width="21" customWidth="1"/>
    <col min="4" max="4" width="18" customWidth="1"/>
  </cols>
  <sheetData>
    <row r="1" spans="1:4" ht="15.75" thickBot="1" x14ac:dyDescent="0.3">
      <c r="A1" s="52" t="s">
        <v>263</v>
      </c>
      <c r="B1" s="53" t="s">
        <v>264</v>
      </c>
      <c r="C1" s="86" t="s">
        <v>303</v>
      </c>
      <c r="D1" s="86" t="s">
        <v>304</v>
      </c>
    </row>
    <row r="2" spans="1:4" ht="15.75" thickTop="1" x14ac:dyDescent="0.25">
      <c r="A2" s="55" t="s">
        <v>305</v>
      </c>
      <c r="B2" s="56" t="s">
        <v>306</v>
      </c>
      <c r="C2" s="87">
        <v>833333.4</v>
      </c>
      <c r="D2" s="87">
        <v>-58044546.299999997</v>
      </c>
    </row>
    <row r="3" spans="1:4" ht="15.75" thickBot="1" x14ac:dyDescent="0.3">
      <c r="A3" s="59" t="s">
        <v>307</v>
      </c>
      <c r="B3" s="59" t="s">
        <v>308</v>
      </c>
      <c r="C3" s="88">
        <v>373083.4</v>
      </c>
      <c r="D3" s="88">
        <v>-29128667.920000002</v>
      </c>
    </row>
    <row r="4" spans="1:4" ht="15.75" thickTop="1" x14ac:dyDescent="0.25">
      <c r="A4" s="61"/>
      <c r="B4" s="61"/>
      <c r="C4" s="89">
        <f>SUM(C2:C3)</f>
        <v>1206416.8</v>
      </c>
      <c r="D4" s="89">
        <f>SUM(D2:D3)</f>
        <v>-87173214.219999999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 Rozpočtové příjmy</vt:lpstr>
      <vt:lpstr>II. Rozpočtové výdaje</vt:lpstr>
      <vt:lpstr>III. Stavy bankovních účtů</vt:lpstr>
      <vt:lpstr>IV. Rezerva</vt:lpstr>
      <vt:lpstr>V. Stavy úvěrových účtů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Skálová Markéta</dc:creator>
  <cp:lastModifiedBy>Skálová Markéta</cp:lastModifiedBy>
  <dcterms:created xsi:type="dcterms:W3CDTF">2024-04-08T08:02:12Z</dcterms:created>
  <dcterms:modified xsi:type="dcterms:W3CDTF">2024-04-08T09:51:10Z</dcterms:modified>
</cp:coreProperties>
</file>