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éta\OF\Pověření vedení OF\čerpání rozpočtu\čerpání 2024\"/>
    </mc:Choice>
  </mc:AlternateContent>
  <xr:revisionPtr revIDLastSave="0" documentId="13_ncr:1_{61006186-480E-4988-92A6-BF7085934D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. Rozpočtové příjmy" sheetId="1" r:id="rId1"/>
    <sheet name="II. Rozpočtové výdaje" sheetId="2" r:id="rId2"/>
    <sheet name="III. Stavy bankovních účtů" sheetId="14" r:id="rId3"/>
    <sheet name="IV. Rezerva" sheetId="15" r:id="rId4"/>
    <sheet name="V. Stavy úvěrových účtů" sheetId="16" r:id="rId5"/>
  </sheets>
  <externalReferences>
    <externalReference r:id="rId6"/>
  </externalReferences>
  <calcPr calcId="181029"/>
</workbook>
</file>

<file path=xl/calcChain.xml><?xml version="1.0" encoding="utf-8"?>
<calcChain xmlns="http://schemas.openxmlformats.org/spreadsheetml/2006/main">
  <c r="D4" i="16" l="1"/>
  <c r="C4" i="16"/>
  <c r="E3" i="15"/>
  <c r="D3" i="15"/>
  <c r="D15" i="15" s="1"/>
  <c r="C12" i="14" l="1"/>
  <c r="G271" i="2"/>
  <c r="G270" i="2"/>
  <c r="G269" i="2"/>
  <c r="G268" i="2"/>
  <c r="G267" i="2"/>
  <c r="G266" i="2"/>
  <c r="G265" i="2"/>
  <c r="G264" i="2"/>
  <c r="G263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5" i="2"/>
  <c r="G256" i="2"/>
  <c r="G257" i="2"/>
  <c r="G258" i="2"/>
  <c r="G259" i="2"/>
  <c r="G260" i="2"/>
  <c r="G261" i="2"/>
  <c r="G262" i="2"/>
  <c r="G224" i="2"/>
  <c r="G217" i="2"/>
  <c r="G218" i="2"/>
  <c r="G219" i="2"/>
  <c r="G220" i="2"/>
  <c r="G221" i="2"/>
  <c r="G222" i="2"/>
  <c r="G223" i="2"/>
  <c r="G216" i="2"/>
  <c r="G215" i="2"/>
  <c r="G206" i="2"/>
  <c r="G207" i="2"/>
  <c r="G208" i="2"/>
  <c r="G209" i="2"/>
  <c r="G210" i="2"/>
  <c r="G211" i="2"/>
  <c r="G212" i="2"/>
  <c r="G213" i="2"/>
  <c r="G214" i="2"/>
  <c r="G205" i="2"/>
  <c r="G204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183" i="2"/>
  <c r="G182" i="2"/>
  <c r="G181" i="2"/>
  <c r="G180" i="2"/>
  <c r="G169" i="2"/>
  <c r="G170" i="2"/>
  <c r="G171" i="2"/>
  <c r="G172" i="2"/>
  <c r="G173" i="2"/>
  <c r="G174" i="2"/>
  <c r="G175" i="2"/>
  <c r="G176" i="2"/>
  <c r="G177" i="2"/>
  <c r="G168" i="2"/>
  <c r="G167" i="2"/>
  <c r="G166" i="2"/>
  <c r="G164" i="2"/>
  <c r="G163" i="2"/>
  <c r="G162" i="2"/>
  <c r="G161" i="2"/>
  <c r="G156" i="2"/>
  <c r="G157" i="2"/>
  <c r="G158" i="2"/>
  <c r="G159" i="2"/>
  <c r="G160" i="2"/>
  <c r="G155" i="2"/>
  <c r="G154" i="2"/>
  <c r="G152" i="2"/>
  <c r="G153" i="2"/>
  <c r="G151" i="2"/>
  <c r="G150" i="2"/>
  <c r="G146" i="2"/>
  <c r="G147" i="2"/>
  <c r="G148" i="2"/>
  <c r="G149" i="2"/>
  <c r="G145" i="2"/>
  <c r="G144" i="2"/>
  <c r="G143" i="2"/>
  <c r="G142" i="2"/>
  <c r="G137" i="2"/>
  <c r="G138" i="2"/>
  <c r="G139" i="2"/>
  <c r="G140" i="2"/>
  <c r="G141" i="2"/>
  <c r="G136" i="2"/>
  <c r="G135" i="2"/>
  <c r="G134" i="2"/>
  <c r="G133" i="2"/>
  <c r="G130" i="2"/>
  <c r="G131" i="2"/>
  <c r="G132" i="2"/>
  <c r="G129" i="2"/>
  <c r="G128" i="2"/>
  <c r="G127" i="2"/>
  <c r="G126" i="2"/>
  <c r="G114" i="2"/>
  <c r="G115" i="2"/>
  <c r="G116" i="2"/>
  <c r="G117" i="2"/>
  <c r="G118" i="2"/>
  <c r="G119" i="2"/>
  <c r="G120" i="2"/>
  <c r="G121" i="2"/>
  <c r="G122" i="2"/>
  <c r="G123" i="2"/>
  <c r="G125" i="2"/>
  <c r="G113" i="2"/>
  <c r="G112" i="2"/>
  <c r="G101" i="2"/>
  <c r="G102" i="2"/>
  <c r="G103" i="2"/>
  <c r="G104" i="2"/>
  <c r="G105" i="2"/>
  <c r="G106" i="2"/>
  <c r="G107" i="2"/>
  <c r="G108" i="2"/>
  <c r="G109" i="2"/>
  <c r="G110" i="2"/>
  <c r="G111" i="2"/>
  <c r="G100" i="2"/>
  <c r="G99" i="2"/>
  <c r="G96" i="2"/>
  <c r="G97" i="2"/>
  <c r="G98" i="2"/>
  <c r="G95" i="2"/>
  <c r="G94" i="2"/>
  <c r="G86" i="2"/>
  <c r="G87" i="2"/>
  <c r="G88" i="2"/>
  <c r="G89" i="2"/>
  <c r="G90" i="2"/>
  <c r="G91" i="2"/>
  <c r="G92" i="2"/>
  <c r="G93" i="2"/>
  <c r="G85" i="2"/>
  <c r="G84" i="2"/>
  <c r="G83" i="2"/>
  <c r="G82" i="2"/>
  <c r="G81" i="2"/>
  <c r="G75" i="2"/>
  <c r="G76" i="2"/>
  <c r="G77" i="2"/>
  <c r="G78" i="2"/>
  <c r="G79" i="2"/>
  <c r="G74" i="2"/>
  <c r="G73" i="2"/>
  <c r="G72" i="2"/>
  <c r="G71" i="2"/>
  <c r="G70" i="2"/>
  <c r="G69" i="2"/>
  <c r="G68" i="2"/>
  <c r="G64" i="2"/>
  <c r="G65" i="2"/>
  <c r="G66" i="2"/>
  <c r="G67" i="2"/>
  <c r="G63" i="2"/>
  <c r="G62" i="2"/>
  <c r="G61" i="2"/>
  <c r="G58" i="2"/>
  <c r="G59" i="2"/>
  <c r="G60" i="2"/>
  <c r="G57" i="2"/>
  <c r="G56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37" i="2"/>
  <c r="G36" i="2"/>
  <c r="G35" i="2"/>
  <c r="G34" i="2"/>
  <c r="G30" i="2"/>
  <c r="G31" i="2"/>
  <c r="G32" i="2"/>
  <c r="G33" i="2"/>
  <c r="G29" i="2"/>
  <c r="G28" i="2"/>
  <c r="G26" i="2"/>
  <c r="G27" i="2"/>
  <c r="G25" i="2"/>
  <c r="G24" i="2"/>
  <c r="G22" i="2"/>
  <c r="G21" i="2"/>
  <c r="G20" i="2"/>
  <c r="G19" i="2"/>
  <c r="G18" i="2"/>
  <c r="G16" i="2"/>
  <c r="G17" i="2"/>
  <c r="G15" i="2"/>
  <c r="G13" i="2"/>
  <c r="G11" i="2"/>
  <c r="G12" i="2"/>
  <c r="G10" i="2"/>
  <c r="G9" i="2"/>
  <c r="G8" i="2"/>
  <c r="G7" i="2"/>
  <c r="G6" i="2"/>
  <c r="G4" i="2"/>
  <c r="G5" i="2"/>
  <c r="G3" i="2"/>
  <c r="G2" i="2"/>
  <c r="F273" i="2"/>
  <c r="G273" i="2" s="1"/>
  <c r="F83" i="1"/>
  <c r="G83" i="1" s="1"/>
  <c r="E83" i="1"/>
  <c r="D83" i="1"/>
  <c r="F271" i="2"/>
  <c r="G80" i="1"/>
  <c r="G79" i="1"/>
  <c r="G78" i="1"/>
  <c r="G73" i="1"/>
  <c r="G74" i="1"/>
  <c r="G75" i="1"/>
  <c r="G76" i="1"/>
  <c r="G77" i="1"/>
  <c r="G72" i="1"/>
  <c r="G71" i="1"/>
  <c r="G70" i="1"/>
  <c r="G69" i="1"/>
  <c r="G68" i="1"/>
  <c r="G67" i="1"/>
  <c r="G66" i="1"/>
  <c r="G63" i="1"/>
  <c r="G62" i="1"/>
  <c r="G59" i="1"/>
  <c r="G60" i="1"/>
  <c r="G58" i="1"/>
  <c r="G57" i="1"/>
  <c r="G56" i="1"/>
  <c r="G55" i="1"/>
  <c r="G54" i="1"/>
  <c r="G53" i="1"/>
  <c r="G52" i="1"/>
  <c r="G51" i="1"/>
  <c r="G50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F80" i="1"/>
</calcChain>
</file>

<file path=xl/sharedStrings.xml><?xml version="1.0" encoding="utf-8"?>
<sst xmlns="http://schemas.openxmlformats.org/spreadsheetml/2006/main" count="869" uniqueCount="314">
  <si>
    <t xml:space="preserve">Paragraf                 </t>
  </si>
  <si>
    <t xml:space="preserve">Položka                  </t>
  </si>
  <si>
    <t xml:space="preserve">Název                                                                                                                   </t>
  </si>
  <si>
    <t>Schválený rozpočet</t>
  </si>
  <si>
    <t/>
  </si>
  <si>
    <t>1032</t>
  </si>
  <si>
    <t>Podpora ostatních produkčních činností</t>
  </si>
  <si>
    <t>2111</t>
  </si>
  <si>
    <t>Příjem z poskytování služeb, výrobků, prací, výkonů a práv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</si>
  <si>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</si>
  <si>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</si>
  <si>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</si>
  <si>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</si>
  <si>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</si>
  <si>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</si>
  <si>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</si>
  <si>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</si>
  <si>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</si>
  <si>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obec, s výjimkou daně vybírané srážkou podle zvláštní sazby daně</t>
  </si>
  <si>
    <t>1211</t>
  </si>
  <si>
    <t>Příjem z daně z přidané hodnoty</t>
  </si>
  <si>
    <t>1334</t>
  </si>
  <si>
    <t>Příjem z odvodů za odnětí půdy ze zemědělského půdního fondu podle zákona upravujícího ochranu zemědělského půdního fondu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</si>
  <si>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</si>
  <si>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</si>
  <si>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</si>
  <si>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</si>
  <si>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</si>
  <si>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</si>
  <si>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</si>
  <si>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obecní systém odpadového hospodářství a příjem z poplatku za odkládání komunálního odpadu z nemovité věci</t>
  </si>
  <si>
    <t>1361</t>
  </si>
  <si>
    <t>Příjem ze správních poplatků</t>
  </si>
  <si>
    <t>1381</t>
  </si>
  <si>
    <t>Příjem z daně z hazardních her s výjimkou dílčí daně z technických her za zdaňovací období do konce roku 2023</t>
  </si>
  <si>
    <t>1511</t>
  </si>
  <si>
    <t>Příjem z daně z nemovitých věcí</t>
  </si>
  <si>
    <t>2310</t>
  </si>
  <si>
    <t>Pitná voda</t>
  </si>
  <si>
    <t>2132</t>
  </si>
  <si>
    <t>Příjem z pronájmu nebo pachtu ostatních nemovitých věcí a jejich částí</t>
  </si>
  <si>
    <t>2321</t>
  </si>
  <si>
    <t>Odvádění a čištění odpadních vod a nakládání s kaly</t>
  </si>
  <si>
    <t>Přijaté peněžité neinvestiční dary</t>
  </si>
  <si>
    <t>2329</t>
  </si>
  <si>
    <t>Odvádění a čištění odpadních vod jinde nezařazené</t>
  </si>
  <si>
    <t>3111</t>
  </si>
  <si>
    <t>Mateřské školy</t>
  </si>
  <si>
    <t>2324</t>
  </si>
  <si>
    <t>Přijaté neinvestiční příspěvky a náhrady</t>
  </si>
  <si>
    <t>3314</t>
  </si>
  <si>
    <t>Činnosti knihovnické</t>
  </si>
  <si>
    <t>2119</t>
  </si>
  <si>
    <t>Ostatní příjmy z vlastní činnosti</t>
  </si>
  <si>
    <t>3322</t>
  </si>
  <si>
    <t>Zachování a obnova kulturních památek</t>
  </si>
  <si>
    <t>2112</t>
  </si>
  <si>
    <t>Příjem z prodeje zboží (již nakoupeného za účelem prodeje)</t>
  </si>
  <si>
    <t>3349</t>
  </si>
  <si>
    <t>Ostatní záležitosti sdělovacích prostředků</t>
  </si>
  <si>
    <t>3392</t>
  </si>
  <si>
    <t>Zájmová činnost v kultuře</t>
  </si>
  <si>
    <t>3399</t>
  </si>
  <si>
    <t>Ostatní záležitosti kultury, církví a sdělovacích prostředků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</si>
  <si>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</si>
  <si>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</si>
  <si>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</si>
  <si>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</si>
  <si>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</si>
  <si>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</si>
  <si>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</si>
  <si>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</si>
  <si>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</si>
  <si>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>Komunální služby a územní rozvoj jinde nezařazené</t>
  </si>
  <si>
    <t>2131</t>
  </si>
  <si>
    <t>Příjem z pronájmu nebo pachtu pozemků</t>
  </si>
  <si>
    <t>Příjem z prodeje pozemků</t>
  </si>
  <si>
    <t>3112</t>
  </si>
  <si>
    <t>Příjem z prodeje ostatních nemovitých věcí a jejich částí</t>
  </si>
  <si>
    <t>3722</t>
  </si>
  <si>
    <t>Sběr a svoz komunálních odpadů</t>
  </si>
  <si>
    <t>4112</t>
  </si>
  <si>
    <t>Neinvestiční přijaté transfery ze státního rozpočtu v rámci souhrnného dotačního vztahu</t>
  </si>
  <si>
    <t>4121</t>
  </si>
  <si>
    <t>Neinvestiční přijaté transfery od obcí</t>
  </si>
  <si>
    <t>4122</t>
  </si>
  <si>
    <t>Neinvestiční přijaté transfery od krajů</t>
  </si>
  <si>
    <t>4216</t>
  </si>
  <si>
    <t>Ostatní investiční přijaté transfery ze státního rozpočtu</t>
  </si>
  <si>
    <t>4341</t>
  </si>
  <si>
    <t>Sociální pomoc osobám v hmotné nouzi a občanům sociálně nepřizpůsobivým</t>
  </si>
  <si>
    <t>4351</t>
  </si>
  <si>
    <t>Osobní asistence, pečovatelská služba a podpora samostatného bydlení</t>
  </si>
  <si>
    <t>5311</t>
  </si>
  <si>
    <t>Bezpečnost a veřejný pořádek</t>
  </si>
  <si>
    <t>2212</t>
  </si>
  <si>
    <t>Příjem sankčních plateb přijatých od jiných osob</t>
  </si>
  <si>
    <t>6171</t>
  </si>
  <si>
    <t>Činnost místní správy</t>
  </si>
  <si>
    <t>2133</t>
  </si>
  <si>
    <t>Příjem z pronájmu nebo pachtu movitých věcí</t>
  </si>
  <si>
    <t>6310</t>
  </si>
  <si>
    <t>Obecné příjmy a výdaje z finančních operací</t>
  </si>
  <si>
    <t>2141</t>
  </si>
  <si>
    <t>Příjem z úroků</t>
  </si>
  <si>
    <t>Silnice</t>
  </si>
  <si>
    <t>5154</t>
  </si>
  <si>
    <t>Elektrická energie</t>
  </si>
  <si>
    <t>5171</t>
  </si>
  <si>
    <t>Opravy a udržování</t>
  </si>
  <si>
    <t>6121</t>
  </si>
  <si>
    <t>Stavby</t>
  </si>
  <si>
    <t>2221</t>
  </si>
  <si>
    <t>Provoz veřejné silniční dopravy</t>
  </si>
  <si>
    <t>5323</t>
  </si>
  <si>
    <t>Neinvestiční transfery krajům</t>
  </si>
  <si>
    <t>5139</t>
  </si>
  <si>
    <t>Nákup materiálu jinde nezařazený</t>
  </si>
  <si>
    <t>5169</t>
  </si>
  <si>
    <t>Nákup ostatních služeb</t>
  </si>
  <si>
    <t>5192</t>
  </si>
  <si>
    <t>Poskytnuté náhrady</t>
  </si>
  <si>
    <t>5164</t>
  </si>
  <si>
    <t>Nájemné</t>
  </si>
  <si>
    <t>5331</t>
  </si>
  <si>
    <t>Neinvestiční příspěvky zřízeným příspěvkovým organizacím</t>
  </si>
  <si>
    <t>5336</t>
  </si>
  <si>
    <t>Neinvestiční transfery zřízeným příspěvkovým organizacím</t>
  </si>
  <si>
    <t>3113</t>
  </si>
  <si>
    <t>Základní školy</t>
  </si>
  <si>
    <t>5021</t>
  </si>
  <si>
    <t>Ostatní osobní výdaje</t>
  </si>
  <si>
    <t>3231</t>
  </si>
  <si>
    <t>Základní umělecké školy</t>
  </si>
  <si>
    <t>5011</t>
  </si>
  <si>
    <t>Platy zaměstnanců v pracovním poměru vyjma zaměstnanců na služebních místech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</si>
  <si>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</si>
  <si>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</si>
  <si>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</si>
  <si>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</si>
  <si>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5133</t>
  </si>
  <si>
    <t>Léky a zdravotnický materiál</t>
  </si>
  <si>
    <t>5136</t>
  </si>
  <si>
    <t>Knihy a obdobné listinné informační prostředky</t>
  </si>
  <si>
    <t>5137</t>
  </si>
  <si>
    <t>Drobný dlouhodobý hmotný majetek</t>
  </si>
  <si>
    <t>5151</t>
  </si>
  <si>
    <t>Studená voda včetně stočného a úplaty za odvod dešťových vod</t>
  </si>
  <si>
    <t>5153</t>
  </si>
  <si>
    <t>Plyn</t>
  </si>
  <si>
    <t>5161</t>
  </si>
  <si>
    <t>Poštovní služby</t>
  </si>
  <si>
    <t>5167</t>
  </si>
  <si>
    <t>Služby školení a vzdělávání</t>
  </si>
  <si>
    <t>5173</t>
  </si>
  <si>
    <t>Cestovné</t>
  </si>
  <si>
    <t>5175</t>
  </si>
  <si>
    <t>Pohoštění</t>
  </si>
  <si>
    <t>5181</t>
  </si>
  <si>
    <t>Převody vnitřním organizačním jednotkám</t>
  </si>
  <si>
    <t>6122</t>
  </si>
  <si>
    <t>Stroje, přístroje a zařízení</t>
  </si>
  <si>
    <t>3319</t>
  </si>
  <si>
    <t>Ostatní záležitosti kultury</t>
  </si>
  <si>
    <t>5229</t>
  </si>
  <si>
    <t>Ostatní neinvestiční transfery neziskovým a podobným osobám</t>
  </si>
  <si>
    <t>5194</t>
  </si>
  <si>
    <t>Výdaje na věcné dary</t>
  </si>
  <si>
    <t>5223</t>
  </si>
  <si>
    <t>Neinvestiční transfery církvím a náboženským společnostem</t>
  </si>
  <si>
    <t>5339</t>
  </si>
  <si>
    <t>Neinvestiční transfery cizím příspěvkovým organizacím</t>
  </si>
  <si>
    <t>3419</t>
  </si>
  <si>
    <t>Ostatní sportovní činnost</t>
  </si>
  <si>
    <t>5222</t>
  </si>
  <si>
    <t>Neinvestiční transfery spolkům</t>
  </si>
  <si>
    <t>6322</t>
  </si>
  <si>
    <t>Investiční transfery spolkům</t>
  </si>
  <si>
    <t>3421</t>
  </si>
  <si>
    <t>Využití volného času dětí a mládeže</t>
  </si>
  <si>
    <t>3429</t>
  </si>
  <si>
    <t>Ostatní zájmová činnost a rekreace</t>
  </si>
  <si>
    <t>5152</t>
  </si>
  <si>
    <t>Teplo</t>
  </si>
  <si>
    <t>5909</t>
  </si>
  <si>
    <t>Ostatní neinvestiční výdaje jinde nezařazené</t>
  </si>
  <si>
    <t>3635</t>
  </si>
  <si>
    <t>Územní plánování</t>
  </si>
  <si>
    <t>6119</t>
  </si>
  <si>
    <t>Ostatní nákup dlouhodobého nehmotného majetku</t>
  </si>
  <si>
    <t>5166</t>
  </si>
  <si>
    <t>Konzultační, poradenské a právní služby</t>
  </si>
  <si>
    <t>6130</t>
  </si>
  <si>
    <t>Pozemky</t>
  </si>
  <si>
    <t>3721</t>
  </si>
  <si>
    <t>Sběr a svoz nebezpečných odpadů</t>
  </si>
  <si>
    <t>3741</t>
  </si>
  <si>
    <t>Ochrana druhů a stanovišť</t>
  </si>
  <si>
    <t>3745</t>
  </si>
  <si>
    <t>Péče o vzhled obcí a veřejnou zeleň</t>
  </si>
  <si>
    <t>3799</t>
  </si>
  <si>
    <t>Ostatní ekologické záležitosti</t>
  </si>
  <si>
    <t>5132</t>
  </si>
  <si>
    <t>Ochranné pomůcky</t>
  </si>
  <si>
    <t>5156</t>
  </si>
  <si>
    <t>Pohonné hmoty a maziva</t>
  </si>
  <si>
    <t>5213</t>
  </si>
  <si>
    <t>Krizová opatření</t>
  </si>
  <si>
    <t>5903</t>
  </si>
  <si>
    <t>Rezerva na krizová opatření</t>
  </si>
  <si>
    <t>5162</t>
  </si>
  <si>
    <t>Služby elektronických komunikací</t>
  </si>
  <si>
    <t>5163</t>
  </si>
  <si>
    <t>Služby peněžních ústavů</t>
  </si>
  <si>
    <t>5361</t>
  </si>
  <si>
    <t>Nákup kolků</t>
  </si>
  <si>
    <t>5512</t>
  </si>
  <si>
    <t>Požární ochrana - dobrovolná část</t>
  </si>
  <si>
    <t>6112</t>
  </si>
  <si>
    <t>Zastupitelstva obcí</t>
  </si>
  <si>
    <t>5023</t>
  </si>
  <si>
    <t>Odměny členů zastupitelstev obcí a krajů</t>
  </si>
  <si>
    <t>5038</t>
  </si>
  <si>
    <t>Pojistné na zákonné pojištění odpovědnosti zaměstnavatele za škodu při pracovním úrazu nebo nemoci z povolání</t>
  </si>
  <si>
    <t>5138</t>
  </si>
  <si>
    <t>Nákup zboží za účelem dalšího prodeje</t>
  </si>
  <si>
    <t>5172</t>
  </si>
  <si>
    <t>Podlimitní programové vybavení</t>
  </si>
  <si>
    <t>5178</t>
  </si>
  <si>
    <t>Nájemné za nájem s právem koupě</t>
  </si>
  <si>
    <t>5179</t>
  </si>
  <si>
    <t>Ostatní nákupy jinde nezařazené</t>
  </si>
  <si>
    <t>5199</t>
  </si>
  <si>
    <t>Ostatní výdaje související s neinvestičními nákupy</t>
  </si>
  <si>
    <t>5225</t>
  </si>
  <si>
    <t>Neinvestiční transfery společenstvím vlastníků jednotek</t>
  </si>
  <si>
    <t>5329</t>
  </si>
  <si>
    <t>Ostatní neinvestiční transfery rozpočtům územní úrovně</t>
  </si>
  <si>
    <t>5362</t>
  </si>
  <si>
    <t>Platby daní státnímu rozpočtu</t>
  </si>
  <si>
    <t>5499</t>
  </si>
  <si>
    <t>Ostatní neinvestiční transfery fyzickým osobám</t>
  </si>
  <si>
    <t>5901</t>
  </si>
  <si>
    <t>Nespecifikované rezervy</t>
  </si>
  <si>
    <t>6111</t>
  </si>
  <si>
    <t>Programové vybavení</t>
  </si>
  <si>
    <t>6123</t>
  </si>
  <si>
    <t>Dopravní prostředky</t>
  </si>
  <si>
    <t>5141</t>
  </si>
  <si>
    <t>Úroky vlastní</t>
  </si>
  <si>
    <t>6399</t>
  </si>
  <si>
    <t>Ostatní finanční operace</t>
  </si>
  <si>
    <t>5365</t>
  </si>
  <si>
    <t>Platby daní krajům, obcím a státním fondům</t>
  </si>
  <si>
    <t>6402</t>
  </si>
  <si>
    <t>Finanční vypořádání</t>
  </si>
  <si>
    <t>5364</t>
  </si>
  <si>
    <t>Vratky transferů poskytnutých z veřejných rozpočtů</t>
  </si>
  <si>
    <t>Procento</t>
  </si>
  <si>
    <t>Upravený rozpočet k 30.4.2024</t>
  </si>
  <si>
    <t>Skutečnost k 30.4.2024</t>
  </si>
  <si>
    <t>Celkem</t>
  </si>
  <si>
    <t>Uhrazené splátky dlouhodobých přijatých prostředků</t>
  </si>
  <si>
    <t>Změna stavu krátkodobých prostředků na bankovních účtech</t>
  </si>
  <si>
    <t>celkem</t>
  </si>
  <si>
    <t xml:space="preserve"> </t>
  </si>
  <si>
    <t>Operace z peněžních účtů organizace nemající charakter příjmů a výdajů vládního sektoru</t>
  </si>
  <si>
    <t>Účet</t>
  </si>
  <si>
    <t>Název účtu</t>
  </si>
  <si>
    <t>23110</t>
  </si>
  <si>
    <t>ZBÚ - 0388041369/0800</t>
  </si>
  <si>
    <t>23111</t>
  </si>
  <si>
    <t>MZDY - 6015-0388041369/0800</t>
  </si>
  <si>
    <t>23112</t>
  </si>
  <si>
    <t>Spořící - 1249-0388041369/0800</t>
  </si>
  <si>
    <t>23120</t>
  </si>
  <si>
    <t>Příjmový účet 19-0388041369/0800</t>
  </si>
  <si>
    <t>23121</t>
  </si>
  <si>
    <t>Dary účet 182-0388041369/0800</t>
  </si>
  <si>
    <t>23130</t>
  </si>
  <si>
    <t>POPLATKY účet 5607272339/0800</t>
  </si>
  <si>
    <t>23140</t>
  </si>
  <si>
    <t>Dary Ukrajina - 20183-388041369/0800</t>
  </si>
  <si>
    <t>23160</t>
  </si>
  <si>
    <t>Běžný účet- ČNB</t>
  </si>
  <si>
    <t>Spořící účet - 6630376309/0800</t>
  </si>
  <si>
    <t>23190</t>
  </si>
  <si>
    <t>Běžný účet- byty/nebyty</t>
  </si>
  <si>
    <t>31.04.2024</t>
  </si>
  <si>
    <t>Rezerva 2024</t>
  </si>
  <si>
    <t>Položka</t>
  </si>
  <si>
    <t>Paragraf</t>
  </si>
  <si>
    <t>Kapitola</t>
  </si>
  <si>
    <t>Obnos schválený</t>
  </si>
  <si>
    <t>Obnost upravený</t>
  </si>
  <si>
    <t>Text k rozpočtové skladbě</t>
  </si>
  <si>
    <t>neadresná rezerva</t>
  </si>
  <si>
    <t>doprovodná infrastruktura průtah</t>
  </si>
  <si>
    <t>Dubečnice realizace uličního stromořadí dle pravidel zelenomodré infrastruktury</t>
  </si>
  <si>
    <t>Studie sídelní zeleně - spoluúčast</t>
  </si>
  <si>
    <t>rozvoj ICT v rámci zákona (přístup do centrálních registrů - elektronický archiv)</t>
  </si>
  <si>
    <t>Studie (Projekt) domov seniorů</t>
  </si>
  <si>
    <t>Energetické úspory Zaorálkova - spoluúčast</t>
  </si>
  <si>
    <t>Energetické úspory Přemyslovská - spoluúčast</t>
  </si>
  <si>
    <t>Spoluúčast zateplení Nádražní 21, 22</t>
  </si>
  <si>
    <t>Fond vodohospodářské infrastruktury</t>
  </si>
  <si>
    <t>Dobrý nápad</t>
  </si>
  <si>
    <t>Zeď Čakov</t>
  </si>
  <si>
    <t xml:space="preserve"> měsíční splátka jistiny</t>
  </si>
  <si>
    <t>Konečný stav</t>
  </si>
  <si>
    <t>45110</t>
  </si>
  <si>
    <t>Dlouhodobé úvěry - ZŠ Za Cihelnou</t>
  </si>
  <si>
    <t>45120</t>
  </si>
  <si>
    <t>Dlouhodobé úvěry - pozemky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</si>
</sst>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.00\ _K_č"/>
    <numFmt numFmtId="166" formatCode="#,##0.00&quot;  &quot;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0" fontId="3" fillId="0" borderId="4" xfId="0" applyNumberFormat="1" applyFont="1" applyBorder="1"/>
    <xf numFmtId="0" fontId="3" fillId="0" borderId="7" xfId="0" applyFont="1" applyBorder="1"/>
    <xf numFmtId="4" fontId="3" fillId="0" borderId="7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3" fillId="4" borderId="4" xfId="0" applyFont="1" applyFill="1" applyBorder="1"/>
    <xf numFmtId="0" fontId="3" fillId="4" borderId="4" xfId="0" applyFont="1" applyFill="1" applyBorder="1" applyAlignment="1">
      <alignment wrapText="1"/>
    </xf>
    <xf numFmtId="164" fontId="3" fillId="4" borderId="4" xfId="0" applyNumberFormat="1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10" fontId="3" fillId="4" borderId="4" xfId="0" applyNumberFormat="1" applyFont="1" applyFill="1" applyBorder="1"/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4" xfId="0" applyNumberFormat="1" applyFont="1" applyBorder="1"/>
    <xf numFmtId="0" fontId="3" fillId="4" borderId="4" xfId="0" applyFont="1" applyFill="1" applyBorder="1" applyAlignment="1">
      <alignment horizontal="left"/>
    </xf>
    <xf numFmtId="0" fontId="4" fillId="5" borderId="4" xfId="0" applyFont="1" applyFill="1" applyBorder="1"/>
    <xf numFmtId="0" fontId="4" fillId="5" borderId="4" xfId="0" applyFont="1" applyFill="1" applyBorder="1" applyAlignment="1">
      <alignment wrapText="1"/>
    </xf>
    <xf numFmtId="164" fontId="4" fillId="5" borderId="4" xfId="0" applyNumberFormat="1" applyFont="1" applyFill="1" applyBorder="1" applyAlignment="1">
      <alignment horizontal="right"/>
    </xf>
    <xf numFmtId="10" fontId="4" fillId="5" borderId="4" xfId="0" applyNumberFormat="1" applyFont="1" applyFill="1" applyBorder="1" applyAlignment="1">
      <alignment wrapText="1"/>
    </xf>
    <xf numFmtId="0" fontId="5" fillId="5" borderId="9" xfId="0" applyFont="1" applyFill="1" applyBorder="1"/>
    <xf numFmtId="0" fontId="5" fillId="5" borderId="9" xfId="0" applyFont="1" applyFill="1" applyBorder="1" applyAlignment="1">
      <alignment wrapText="1"/>
    </xf>
    <xf numFmtId="164" fontId="5" fillId="5" borderId="9" xfId="0" applyNumberFormat="1" applyFont="1" applyFill="1" applyBorder="1"/>
    <xf numFmtId="10" fontId="5" fillId="5" borderId="9" xfId="0" applyNumberFormat="1" applyFont="1" applyFill="1" applyBorder="1" applyAlignment="1">
      <alignment wrapText="1"/>
    </xf>
    <xf numFmtId="0" fontId="3" fillId="6" borderId="4" xfId="0" applyFont="1" applyFill="1" applyBorder="1"/>
    <xf numFmtId="0" fontId="3" fillId="6" borderId="4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165" fontId="6" fillId="6" borderId="4" xfId="0" applyNumberFormat="1" applyFont="1" applyFill="1" applyBorder="1" applyAlignment="1">
      <alignment horizontal="right"/>
    </xf>
    <xf numFmtId="4" fontId="3" fillId="6" borderId="8" xfId="0" applyNumberFormat="1" applyFont="1" applyFill="1" applyBorder="1" applyAlignment="1">
      <alignment horizontal="right"/>
    </xf>
    <xf numFmtId="0" fontId="4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wrapText="1"/>
    </xf>
    <xf numFmtId="164" fontId="4" fillId="6" borderId="10" xfId="0" applyNumberFormat="1" applyFont="1" applyFill="1" applyBorder="1" applyAlignment="1">
      <alignment horizontal="right"/>
    </xf>
    <xf numFmtId="10" fontId="4" fillId="6" borderId="10" xfId="0" applyNumberFormat="1" applyFont="1" applyFill="1" applyBorder="1" applyAlignment="1">
      <alignment horizontal="right"/>
    </xf>
    <xf numFmtId="0" fontId="7" fillId="6" borderId="10" xfId="0" applyFont="1" applyFill="1" applyBorder="1"/>
    <xf numFmtId="0" fontId="7" fillId="6" borderId="10" xfId="0" applyFont="1" applyFill="1" applyBorder="1" applyAlignment="1">
      <alignment horizontal="left"/>
    </xf>
    <xf numFmtId="0" fontId="7" fillId="6" borderId="11" xfId="0" applyFont="1" applyFill="1" applyBorder="1" applyAlignment="1">
      <alignment wrapText="1"/>
    </xf>
    <xf numFmtId="4" fontId="8" fillId="6" borderId="10" xfId="0" applyNumberFormat="1" applyFont="1" applyFill="1" applyBorder="1" applyAlignment="1">
      <alignment horizontal="right"/>
    </xf>
    <xf numFmtId="165" fontId="6" fillId="6" borderId="10" xfId="0" applyNumberFormat="1" applyFont="1" applyFill="1" applyBorder="1" applyAlignment="1">
      <alignment horizontal="right"/>
    </xf>
    <xf numFmtId="4" fontId="7" fillId="6" borderId="12" xfId="0" applyNumberFormat="1" applyFont="1" applyFill="1" applyBorder="1" applyAlignment="1">
      <alignment horizontal="right"/>
    </xf>
    <xf numFmtId="0" fontId="9" fillId="3" borderId="3" xfId="1" applyFont="1" applyFill="1" applyBorder="1"/>
    <xf numFmtId="0" fontId="9" fillId="3" borderId="13" xfId="1" applyFont="1" applyFill="1" applyBorder="1"/>
    <xf numFmtId="14" fontId="9" fillId="3" borderId="3" xfId="1" applyNumberFormat="1" applyFont="1" applyFill="1" applyBorder="1" applyAlignment="1">
      <alignment horizontal="center" vertical="center" wrapText="1"/>
    </xf>
    <xf numFmtId="0" fontId="1" fillId="2" borderId="0" xfId="1"/>
    <xf numFmtId="0" fontId="3" fillId="2" borderId="8" xfId="1" applyFont="1" applyBorder="1"/>
    <xf numFmtId="0" fontId="3" fillId="2" borderId="14" xfId="1" applyFont="1" applyBorder="1"/>
    <xf numFmtId="4" fontId="10" fillId="2" borderId="4" xfId="1" applyNumberFormat="1" applyFont="1" applyBorder="1" applyAlignment="1">
      <alignment horizontal="right"/>
    </xf>
    <xf numFmtId="0" fontId="3" fillId="2" borderId="8" xfId="1" applyFont="1" applyBorder="1" applyAlignment="1">
      <alignment horizontal="left"/>
    </xf>
    <xf numFmtId="0" fontId="3" fillId="2" borderId="12" xfId="1" applyFont="1" applyBorder="1"/>
    <xf numFmtId="0" fontId="4" fillId="5" borderId="9" xfId="1" applyFont="1" applyFill="1" applyBorder="1"/>
    <xf numFmtId="4" fontId="4" fillId="5" borderId="9" xfId="1" applyNumberFormat="1" applyFont="1" applyFill="1" applyBorder="1"/>
    <xf numFmtId="4" fontId="10" fillId="0" borderId="6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4" fontId="3" fillId="2" borderId="4" xfId="1" applyNumberFormat="1" applyFont="1" applyBorder="1"/>
    <xf numFmtId="4" fontId="10" fillId="0" borderId="10" xfId="0" applyNumberFormat="1" applyFont="1" applyBorder="1" applyAlignment="1">
      <alignment horizontal="right"/>
    </xf>
    <xf numFmtId="0" fontId="11" fillId="2" borderId="15" xfId="1" applyFont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4" fontId="3" fillId="2" borderId="8" xfId="1" applyNumberFormat="1" applyFont="1" applyBorder="1" applyAlignment="1">
      <alignment horizontal="right"/>
    </xf>
    <xf numFmtId="4" fontId="3" fillId="2" borderId="0" xfId="1" applyNumberFormat="1" applyFont="1" applyAlignment="1">
      <alignment horizontal="right"/>
    </xf>
    <xf numFmtId="0" fontId="3" fillId="2" borderId="7" xfId="1" applyFont="1" applyBorder="1" applyAlignment="1">
      <alignment horizontal="left"/>
    </xf>
    <xf numFmtId="0" fontId="3" fillId="2" borderId="8" xfId="1" applyFont="1" applyBorder="1" applyAlignment="1">
      <alignment horizontal="left"/>
    </xf>
    <xf numFmtId="0" fontId="3" fillId="2" borderId="7" xfId="1" applyFont="1" applyBorder="1" applyAlignment="1">
      <alignment horizontal="left"/>
    </xf>
    <xf numFmtId="0" fontId="3" fillId="2" borderId="7" xfId="1" applyFont="1" applyBorder="1" applyAlignment="1">
      <alignment horizontal="left" wrapText="1"/>
    </xf>
    <xf numFmtId="0" fontId="3" fillId="2" borderId="8" xfId="1" applyFont="1" applyBorder="1" applyAlignment="1">
      <alignment horizontal="left" wrapText="1"/>
    </xf>
    <xf numFmtId="4" fontId="3" fillId="2" borderId="12" xfId="1" applyNumberFormat="1" applyFont="1" applyBorder="1" applyAlignment="1">
      <alignment horizontal="right"/>
    </xf>
    <xf numFmtId="4" fontId="3" fillId="2" borderId="18" xfId="1" applyNumberFormat="1" applyFont="1" applyBorder="1" applyAlignment="1">
      <alignment horizontal="right"/>
    </xf>
    <xf numFmtId="0" fontId="3" fillId="2" borderId="11" xfId="1" applyFont="1" applyBorder="1" applyAlignment="1">
      <alignment horizontal="left"/>
    </xf>
    <xf numFmtId="0" fontId="3" fillId="2" borderId="12" xfId="1" applyFont="1" applyBorder="1" applyAlignment="1">
      <alignment horizontal="left"/>
    </xf>
    <xf numFmtId="0" fontId="9" fillId="5" borderId="1" xfId="1" applyFont="1" applyFill="1" applyBorder="1"/>
    <xf numFmtId="0" fontId="9" fillId="5" borderId="2" xfId="1" applyFont="1" applyFill="1" applyBorder="1"/>
    <xf numFmtId="164" fontId="9" fillId="5" borderId="19" xfId="1" applyNumberFormat="1" applyFont="1" applyFill="1" applyBorder="1"/>
    <xf numFmtId="0" fontId="9" fillId="5" borderId="20" xfId="1" applyFont="1" applyFill="1" applyBorder="1" applyAlignment="1">
      <alignment horizontal="center"/>
    </xf>
    <xf numFmtId="0" fontId="9" fillId="5" borderId="19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  <xf numFmtId="166" fontId="3" fillId="2" borderId="8" xfId="1" applyNumberFormat="1" applyFont="1" applyBorder="1"/>
    <xf numFmtId="166" fontId="3" fillId="2" borderId="12" xfId="1" applyNumberFormat="1" applyFont="1" applyBorder="1"/>
    <xf numFmtId="166" fontId="4" fillId="5" borderId="9" xfId="1" applyNumberFormat="1" applyFont="1" applyFill="1" applyBorder="1"/>
  </cellXfs>
  <cellStyles count="2">
    <cellStyle name="Normální" xfId="0" builtinId="0"/>
    <cellStyle name="Normální 2" xfId="1" xr:uid="{31FA2A49-BDC7-42D9-AEAA-DD6D72182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&#233;ta/OF/Pov&#283;&#345;en&#237;%20veden&#237;%20OF/&#269;erp&#225;n&#237;%20rozpo&#269;tu/&#269;erp&#225;n&#237;%202023/z&#225;&#345;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Rozpočtové příjmy"/>
      <sheetName val="II. Rozpočtové výdaje"/>
      <sheetName val="III. Stavy bankovních účtů"/>
      <sheetName val="IV. Rezerva"/>
      <sheetName val="V. Stavy úvěrových účtů"/>
    </sheetNames>
    <sheetDataSet>
      <sheetData sheetId="0"/>
      <sheetData sheetId="1">
        <row r="277">
          <cell r="D277">
            <v>471000</v>
          </cell>
        </row>
        <row r="278">
          <cell r="D278">
            <v>17289533</v>
          </cell>
          <cell r="E278">
            <v>20283132.539999999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topLeftCell="A58" workbookViewId="0">
      <selection activeCell="E80" sqref="E80"/>
    </sheetView>
  </sheetViews>
  <sheetFormatPr defaultRowHeight="15" x14ac:dyDescent="0.25"/>
  <cols>
    <col min="1" max="1" width="17.28515625" customWidth="1"/>
    <col min="2" max="2" width="17.140625" customWidth="1"/>
    <col min="3" max="3" width="63.85546875" customWidth="1"/>
    <col min="4" max="4" width="18.7109375" customWidth="1"/>
    <col min="5" max="5" width="21" customWidth="1"/>
    <col min="6" max="6" width="24.7109375" customWidth="1"/>
  </cols>
  <sheetData>
    <row r="1" spans="1:7" ht="24.75" thickBot="1" x14ac:dyDescent="0.3">
      <c r="A1" s="2" t="s">
        <v>0</v>
      </c>
      <c r="B1" s="2" t="s">
        <v>1</v>
      </c>
      <c r="C1" s="2" t="s">
        <v>2</v>
      </c>
      <c r="D1" s="3" t="s">
        <v>3</v>
      </c>
      <c r="E1" s="3" t="s">
        <v>259</v>
      </c>
      <c r="F1" s="3" t="s">
        <v>260</v>
      </c>
      <c r="G1" s="4" t="s">
        <v>258</v>
      </c>
    </row>
    <row r="2" spans="1:7" ht="15.75" thickTop="1" x14ac:dyDescent="0.25">
      <c r="A2" s="5" t="s">
        <v>4</v>
      </c>
      <c r="B2" s="6" t="s">
        <v>9</v>
      </c>
      <c r="C2" s="6" t="s">
        <v>10</v>
      </c>
      <c r="D2" s="7">
        <v>29727201</v>
      </c>
      <c r="E2" s="7">
        <v>29727201</v>
      </c>
      <c r="F2" s="8">
        <v>9592213.0999999996</v>
      </c>
      <c r="G2" s="9">
        <f>F2/E2</f>
        <v>0.32267461373171324</v>
      </c>
    </row>
    <row r="3" spans="1:7" x14ac:dyDescent="0.25">
      <c r="A3" s="5" t="s">
        <v>4</v>
      </c>
      <c r="B3" s="10" t="s">
        <v>11</v>
      </c>
      <c r="C3" s="10" t="s">
        <v>12</v>
      </c>
      <c r="D3" s="11">
        <v>3248721</v>
      </c>
      <c r="E3" s="11">
        <v>3248721</v>
      </c>
      <c r="F3" s="12">
        <v>434729.47</v>
      </c>
      <c r="G3" s="9">
        <f t="shared" ref="G3:G19" si="0">F3/E3</f>
        <v>0.13381557542183523</v>
      </c>
    </row>
    <row r="4" spans="1:7" x14ac:dyDescent="0.25">
      <c r="A4" s="5" t="s">
        <v>4</v>
      </c>
      <c r="B4" s="10" t="s">
        <v>13</v>
      </c>
      <c r="C4" s="10" t="s">
        <v>14</v>
      </c>
      <c r="D4" s="11">
        <v>5723871</v>
      </c>
      <c r="E4" s="11">
        <v>5723871</v>
      </c>
      <c r="F4" s="12">
        <v>2112815.31</v>
      </c>
      <c r="G4" s="9">
        <f t="shared" si="0"/>
        <v>0.36912350225922286</v>
      </c>
    </row>
    <row r="5" spans="1:7" x14ac:dyDescent="0.25">
      <c r="A5" s="5" t="s">
        <v>4</v>
      </c>
      <c r="B5" s="10" t="s">
        <v>15</v>
      </c>
      <c r="C5" s="10" t="s">
        <v>16</v>
      </c>
      <c r="D5" s="11">
        <v>47083455</v>
      </c>
      <c r="E5" s="11">
        <v>47083455</v>
      </c>
      <c r="F5" s="12">
        <v>10422782.810000001</v>
      </c>
      <c r="G5" s="9">
        <f t="shared" si="0"/>
        <v>0.22136826641120538</v>
      </c>
    </row>
    <row r="6" spans="1:7" ht="26.25" x14ac:dyDescent="0.25">
      <c r="A6" s="5" t="s">
        <v>4</v>
      </c>
      <c r="B6" s="10" t="s">
        <v>17</v>
      </c>
      <c r="C6" s="13" t="s">
        <v>18</v>
      </c>
      <c r="D6" s="11">
        <v>5700000</v>
      </c>
      <c r="E6" s="11">
        <v>5700000</v>
      </c>
      <c r="F6" s="12">
        <v>0</v>
      </c>
      <c r="G6" s="9">
        <f t="shared" si="0"/>
        <v>0</v>
      </c>
    </row>
    <row r="7" spans="1:7" x14ac:dyDescent="0.25">
      <c r="A7" s="5" t="s">
        <v>4</v>
      </c>
      <c r="B7" s="10" t="s">
        <v>19</v>
      </c>
      <c r="C7" s="10" t="s">
        <v>20</v>
      </c>
      <c r="D7" s="11">
        <v>92135859</v>
      </c>
      <c r="E7" s="11">
        <v>92135859</v>
      </c>
      <c r="F7" s="12">
        <v>27926061.809999999</v>
      </c>
      <c r="G7" s="9">
        <f t="shared" si="0"/>
        <v>0.30309655885446296</v>
      </c>
    </row>
    <row r="8" spans="1:7" ht="26.25" x14ac:dyDescent="0.25">
      <c r="A8" s="5" t="s">
        <v>4</v>
      </c>
      <c r="B8" s="10" t="s">
        <v>21</v>
      </c>
      <c r="C8" s="13" t="s">
        <v>22</v>
      </c>
      <c r="D8" s="11">
        <v>30000</v>
      </c>
      <c r="E8" s="11">
        <v>30000</v>
      </c>
      <c r="F8" s="12">
        <v>16507.2</v>
      </c>
      <c r="G8" s="9">
        <f t="shared" si="0"/>
        <v>0.55024000000000006</v>
      </c>
    </row>
    <row r="9" spans="1:7" x14ac:dyDescent="0.25">
      <c r="A9" s="5" t="s">
        <v>4</v>
      </c>
      <c r="B9" s="10" t="s">
        <v>23</v>
      </c>
      <c r="C9" s="10" t="s">
        <v>24</v>
      </c>
      <c r="D9" s="11">
        <v>450000</v>
      </c>
      <c r="E9" s="11">
        <v>450000</v>
      </c>
      <c r="F9" s="12">
        <v>279273</v>
      </c>
      <c r="G9" s="9">
        <f t="shared" si="0"/>
        <v>0.62060666666666664</v>
      </c>
    </row>
    <row r="10" spans="1:7" x14ac:dyDescent="0.25">
      <c r="A10" s="5" t="s">
        <v>4</v>
      </c>
      <c r="B10" s="10" t="s">
        <v>25</v>
      </c>
      <c r="C10" s="10" t="s">
        <v>26</v>
      </c>
      <c r="D10" s="11">
        <v>30000</v>
      </c>
      <c r="E10" s="11">
        <v>30000</v>
      </c>
      <c r="F10" s="12">
        <v>7192</v>
      </c>
      <c r="G10" s="9">
        <f t="shared" si="0"/>
        <v>0.23973333333333333</v>
      </c>
    </row>
    <row r="11" spans="1:7" x14ac:dyDescent="0.25">
      <c r="A11" s="5" t="s">
        <v>4</v>
      </c>
      <c r="B11" s="10" t="s">
        <v>27</v>
      </c>
      <c r="C11" s="10" t="s">
        <v>28</v>
      </c>
      <c r="D11" s="11">
        <v>300000</v>
      </c>
      <c r="E11" s="11">
        <v>300000</v>
      </c>
      <c r="F11" s="12">
        <v>426918.5</v>
      </c>
      <c r="G11" s="9">
        <f t="shared" si="0"/>
        <v>1.4230616666666667</v>
      </c>
    </row>
    <row r="12" spans="1:7" ht="26.25" x14ac:dyDescent="0.25">
      <c r="A12" s="5" t="s">
        <v>4</v>
      </c>
      <c r="B12" s="10" t="s">
        <v>29</v>
      </c>
      <c r="C12" s="13" t="s">
        <v>30</v>
      </c>
      <c r="D12" s="11">
        <v>6300000</v>
      </c>
      <c r="E12" s="11">
        <v>6300000</v>
      </c>
      <c r="F12" s="12">
        <v>2810206.31</v>
      </c>
      <c r="G12" s="9">
        <f t="shared" si="0"/>
        <v>0.44606449365079365</v>
      </c>
    </row>
    <row r="13" spans="1:7" x14ac:dyDescent="0.25">
      <c r="A13" s="5" t="s">
        <v>4</v>
      </c>
      <c r="B13" s="10" t="s">
        <v>31</v>
      </c>
      <c r="C13" s="10" t="s">
        <v>32</v>
      </c>
      <c r="D13" s="11">
        <v>270000</v>
      </c>
      <c r="E13" s="11">
        <v>270000</v>
      </c>
      <c r="F13" s="12">
        <v>149430</v>
      </c>
      <c r="G13" s="9">
        <f t="shared" si="0"/>
        <v>0.55344444444444441</v>
      </c>
    </row>
    <row r="14" spans="1:7" x14ac:dyDescent="0.25">
      <c r="A14" s="5" t="s">
        <v>4</v>
      </c>
      <c r="B14" s="10" t="s">
        <v>33</v>
      </c>
      <c r="C14" s="10" t="s">
        <v>34</v>
      </c>
      <c r="D14" s="11">
        <v>550000</v>
      </c>
      <c r="E14" s="11">
        <v>550000</v>
      </c>
      <c r="F14" s="12">
        <v>372117.39</v>
      </c>
      <c r="G14" s="9">
        <f t="shared" si="0"/>
        <v>0.67657707272727274</v>
      </c>
    </row>
    <row r="15" spans="1:7" x14ac:dyDescent="0.25">
      <c r="A15" s="5" t="s">
        <v>4</v>
      </c>
      <c r="B15" s="10" t="s">
        <v>35</v>
      </c>
      <c r="C15" s="10" t="s">
        <v>36</v>
      </c>
      <c r="D15" s="11">
        <v>5600000</v>
      </c>
      <c r="E15" s="11">
        <v>5600000</v>
      </c>
      <c r="F15" s="12">
        <v>18308.080000000002</v>
      </c>
      <c r="G15" s="9">
        <f t="shared" si="0"/>
        <v>3.2693000000000002E-3</v>
      </c>
    </row>
    <row r="16" spans="1:7" x14ac:dyDescent="0.25">
      <c r="A16" s="5" t="s">
        <v>4</v>
      </c>
      <c r="B16" s="10" t="s">
        <v>81</v>
      </c>
      <c r="C16" s="10" t="s">
        <v>82</v>
      </c>
      <c r="D16" s="11">
        <v>8012200</v>
      </c>
      <c r="E16" s="11">
        <v>8341500</v>
      </c>
      <c r="F16" s="12">
        <v>2780500</v>
      </c>
      <c r="G16" s="9">
        <f t="shared" si="0"/>
        <v>0.33333333333333331</v>
      </c>
    </row>
    <row r="17" spans="1:7" x14ac:dyDescent="0.25">
      <c r="A17" s="5" t="s">
        <v>4</v>
      </c>
      <c r="B17" s="10" t="s">
        <v>83</v>
      </c>
      <c r="C17" s="10" t="s">
        <v>84</v>
      </c>
      <c r="D17" s="11">
        <v>2434000</v>
      </c>
      <c r="E17" s="11">
        <v>2434000</v>
      </c>
      <c r="F17" s="12">
        <v>42500</v>
      </c>
      <c r="G17" s="9">
        <f t="shared" si="0"/>
        <v>1.7460969597370583E-2</v>
      </c>
    </row>
    <row r="18" spans="1:7" x14ac:dyDescent="0.25">
      <c r="A18" s="1" t="s">
        <v>4</v>
      </c>
      <c r="B18" s="10" t="s">
        <v>85</v>
      </c>
      <c r="C18" s="13" t="s">
        <v>86</v>
      </c>
      <c r="D18" s="11">
        <v>0</v>
      </c>
      <c r="E18" s="11">
        <v>177909</v>
      </c>
      <c r="F18" s="12">
        <v>177909</v>
      </c>
      <c r="G18" s="9">
        <f t="shared" si="0"/>
        <v>1</v>
      </c>
    </row>
    <row r="19" spans="1:7" x14ac:dyDescent="0.25">
      <c r="A19" s="1" t="s">
        <v>4</v>
      </c>
      <c r="B19" s="10" t="s">
        <v>87</v>
      </c>
      <c r="C19" s="10" t="s">
        <v>88</v>
      </c>
      <c r="D19" s="11">
        <v>6761790.3899999997</v>
      </c>
      <c r="E19" s="11">
        <v>6761790.3899999997</v>
      </c>
      <c r="F19" s="12">
        <v>0</v>
      </c>
      <c r="G19" s="9">
        <f t="shared" si="0"/>
        <v>0</v>
      </c>
    </row>
    <row r="20" spans="1:7" x14ac:dyDescent="0.25">
      <c r="A20" s="14" t="s">
        <v>5</v>
      </c>
      <c r="B20" s="15" t="s">
        <v>4</v>
      </c>
      <c r="C20" s="16" t="s">
        <v>6</v>
      </c>
      <c r="D20" s="17">
        <v>25000</v>
      </c>
      <c r="E20" s="18">
        <v>25000</v>
      </c>
      <c r="F20" s="17">
        <v>12700</v>
      </c>
      <c r="G20" s="19">
        <f>F20/E20</f>
        <v>0.50800000000000001</v>
      </c>
    </row>
    <row r="21" spans="1:7" x14ac:dyDescent="0.25">
      <c r="A21" s="5"/>
      <c r="B21" s="20" t="s">
        <v>7</v>
      </c>
      <c r="C21" s="21" t="s">
        <v>8</v>
      </c>
      <c r="D21" s="22">
        <v>25000</v>
      </c>
      <c r="E21" s="23">
        <v>25000</v>
      </c>
      <c r="F21" s="24">
        <v>12700</v>
      </c>
      <c r="G21" s="9">
        <f>F21/E21</f>
        <v>0.50800000000000001</v>
      </c>
    </row>
    <row r="22" spans="1:7" x14ac:dyDescent="0.25">
      <c r="A22" s="25" t="s">
        <v>37</v>
      </c>
      <c r="B22" s="15" t="s">
        <v>4</v>
      </c>
      <c r="C22" s="16" t="s">
        <v>38</v>
      </c>
      <c r="D22" s="17">
        <v>4970680</v>
      </c>
      <c r="E22" s="18">
        <v>4970680</v>
      </c>
      <c r="F22" s="17">
        <v>1656891.72</v>
      </c>
      <c r="G22" s="19">
        <f>F22/E22</f>
        <v>0.33333300876338851</v>
      </c>
    </row>
    <row r="23" spans="1:7" x14ac:dyDescent="0.25">
      <c r="A23" s="5"/>
      <c r="B23" s="20" t="s">
        <v>39</v>
      </c>
      <c r="C23" s="21" t="s">
        <v>40</v>
      </c>
      <c r="D23" s="22">
        <v>4970680</v>
      </c>
      <c r="E23" s="23">
        <v>4970680</v>
      </c>
      <c r="F23" s="24">
        <v>1656891.72</v>
      </c>
      <c r="G23" s="9">
        <f>F23/E23</f>
        <v>0.33333300876338851</v>
      </c>
    </row>
    <row r="24" spans="1:7" x14ac:dyDescent="0.25">
      <c r="A24" s="14" t="s">
        <v>41</v>
      </c>
      <c r="B24" s="15" t="s">
        <v>4</v>
      </c>
      <c r="C24" s="16" t="s">
        <v>42</v>
      </c>
      <c r="D24" s="17">
        <v>9318210</v>
      </c>
      <c r="E24" s="18">
        <v>9318210</v>
      </c>
      <c r="F24" s="17">
        <v>2864070</v>
      </c>
      <c r="G24" s="19">
        <f>F24/E24</f>
        <v>0.30736268017140633</v>
      </c>
    </row>
    <row r="25" spans="1:7" x14ac:dyDescent="0.25">
      <c r="A25" s="5"/>
      <c r="B25" s="20" t="s">
        <v>39</v>
      </c>
      <c r="C25" s="21" t="s">
        <v>40</v>
      </c>
      <c r="D25" s="22">
        <v>8592210</v>
      </c>
      <c r="E25" s="23">
        <v>8592210</v>
      </c>
      <c r="F25" s="24">
        <v>2864070</v>
      </c>
      <c r="G25" s="9">
        <f>F25/E25</f>
        <v>0.33333333333333331</v>
      </c>
    </row>
    <row r="26" spans="1:7" x14ac:dyDescent="0.25">
      <c r="A26" s="5"/>
      <c r="B26" s="20" t="s">
        <v>41</v>
      </c>
      <c r="C26" s="21" t="s">
        <v>43</v>
      </c>
      <c r="D26" s="22">
        <v>726000</v>
      </c>
      <c r="E26" s="23">
        <v>726000</v>
      </c>
      <c r="F26" s="24">
        <v>0</v>
      </c>
      <c r="G26" s="9">
        <f>F26/E26</f>
        <v>0</v>
      </c>
    </row>
    <row r="27" spans="1:7" x14ac:dyDescent="0.25">
      <c r="A27" s="25" t="s">
        <v>44</v>
      </c>
      <c r="B27" s="15" t="s">
        <v>4</v>
      </c>
      <c r="C27" s="16" t="s">
        <v>45</v>
      </c>
      <c r="D27" s="17">
        <v>1009140</v>
      </c>
      <c r="E27" s="18">
        <v>1009140</v>
      </c>
      <c r="F27" s="17">
        <v>336380</v>
      </c>
      <c r="G27" s="19">
        <f>F27/E27</f>
        <v>0.33333333333333331</v>
      </c>
    </row>
    <row r="28" spans="1:7" x14ac:dyDescent="0.25">
      <c r="A28" s="5"/>
      <c r="B28" s="20" t="s">
        <v>39</v>
      </c>
      <c r="C28" s="21" t="s">
        <v>40</v>
      </c>
      <c r="D28" s="22">
        <v>1009140</v>
      </c>
      <c r="E28" s="23">
        <v>1009140</v>
      </c>
      <c r="F28" s="24">
        <v>336380</v>
      </c>
      <c r="G28" s="9">
        <f>F28/E28</f>
        <v>0.33333333333333331</v>
      </c>
    </row>
    <row r="29" spans="1:7" x14ac:dyDescent="0.25">
      <c r="A29" s="25" t="s">
        <v>46</v>
      </c>
      <c r="B29" s="15" t="s">
        <v>4</v>
      </c>
      <c r="C29" s="16" t="s">
        <v>47</v>
      </c>
      <c r="D29" s="17">
        <v>0</v>
      </c>
      <c r="E29" s="18">
        <v>0</v>
      </c>
      <c r="F29" s="17">
        <v>38923</v>
      </c>
      <c r="G29" s="19">
        <f>0</f>
        <v>0</v>
      </c>
    </row>
    <row r="30" spans="1:7" x14ac:dyDescent="0.25">
      <c r="A30" s="5"/>
      <c r="B30" s="20" t="s">
        <v>48</v>
      </c>
      <c r="C30" s="21" t="s">
        <v>49</v>
      </c>
      <c r="D30" s="22">
        <v>0</v>
      </c>
      <c r="E30" s="23">
        <v>0</v>
      </c>
      <c r="F30" s="24">
        <v>38923</v>
      </c>
      <c r="G30" s="9">
        <v>0</v>
      </c>
    </row>
    <row r="31" spans="1:7" x14ac:dyDescent="0.25">
      <c r="A31" s="14" t="s">
        <v>50</v>
      </c>
      <c r="B31" s="15" t="s">
        <v>4</v>
      </c>
      <c r="C31" s="16" t="s">
        <v>51</v>
      </c>
      <c r="D31" s="17">
        <v>40000</v>
      </c>
      <c r="E31" s="18">
        <v>40000</v>
      </c>
      <c r="F31" s="17">
        <v>11735</v>
      </c>
      <c r="G31" s="19">
        <f>F31/E31</f>
        <v>0.293375</v>
      </c>
    </row>
    <row r="32" spans="1:7" x14ac:dyDescent="0.25">
      <c r="A32" s="5"/>
      <c r="B32" s="20" t="s">
        <v>7</v>
      </c>
      <c r="C32" s="21" t="s">
        <v>8</v>
      </c>
      <c r="D32" s="22">
        <v>25000</v>
      </c>
      <c r="E32" s="23">
        <v>25000</v>
      </c>
      <c r="F32" s="24">
        <v>5730</v>
      </c>
      <c r="G32" s="9">
        <f>F32/E32</f>
        <v>0.22919999999999999</v>
      </c>
    </row>
    <row r="33" spans="1:7" x14ac:dyDescent="0.25">
      <c r="A33" s="5"/>
      <c r="B33" s="20" t="s">
        <v>52</v>
      </c>
      <c r="C33" s="21" t="s">
        <v>53</v>
      </c>
      <c r="D33" s="22">
        <v>15000</v>
      </c>
      <c r="E33" s="23">
        <v>15000</v>
      </c>
      <c r="F33" s="24">
        <v>6005</v>
      </c>
      <c r="G33" s="9">
        <f>F33/E33</f>
        <v>0.40033333333333332</v>
      </c>
    </row>
    <row r="34" spans="1:7" x14ac:dyDescent="0.25">
      <c r="A34" s="25" t="s">
        <v>54</v>
      </c>
      <c r="B34" s="15" t="s">
        <v>4</v>
      </c>
      <c r="C34" s="16" t="s">
        <v>55</v>
      </c>
      <c r="D34" s="17">
        <v>80000</v>
      </c>
      <c r="E34" s="18">
        <v>80000</v>
      </c>
      <c r="F34" s="17">
        <v>3185</v>
      </c>
      <c r="G34" s="19">
        <f>F34/E34</f>
        <v>3.9812500000000001E-2</v>
      </c>
    </row>
    <row r="35" spans="1:7" x14ac:dyDescent="0.25">
      <c r="A35" s="5"/>
      <c r="B35" s="20" t="s">
        <v>7</v>
      </c>
      <c r="C35" s="21" t="s">
        <v>8</v>
      </c>
      <c r="D35" s="22">
        <v>70000</v>
      </c>
      <c r="E35" s="23">
        <v>70000</v>
      </c>
      <c r="F35" s="24">
        <v>3040</v>
      </c>
      <c r="G35" s="9">
        <f>F35/E35</f>
        <v>4.3428571428571427E-2</v>
      </c>
    </row>
    <row r="36" spans="1:7" x14ac:dyDescent="0.25">
      <c r="A36" s="5"/>
      <c r="B36" s="20" t="s">
        <v>56</v>
      </c>
      <c r="C36" s="21" t="s">
        <v>57</v>
      </c>
      <c r="D36" s="22">
        <v>10000</v>
      </c>
      <c r="E36" s="23">
        <v>10000</v>
      </c>
      <c r="F36" s="24">
        <v>145</v>
      </c>
      <c r="G36" s="9">
        <f>F36/E36</f>
        <v>1.4500000000000001E-2</v>
      </c>
    </row>
    <row r="37" spans="1:7" x14ac:dyDescent="0.25">
      <c r="A37" s="25" t="s">
        <v>58</v>
      </c>
      <c r="B37" s="15" t="s">
        <v>4</v>
      </c>
      <c r="C37" s="16" t="s">
        <v>59</v>
      </c>
      <c r="D37" s="17">
        <v>240000</v>
      </c>
      <c r="E37" s="18">
        <v>240000</v>
      </c>
      <c r="F37" s="17">
        <v>81229.2</v>
      </c>
      <c r="G37" s="19">
        <f>F37/E37</f>
        <v>0.33845500000000001</v>
      </c>
    </row>
    <row r="38" spans="1:7" x14ac:dyDescent="0.25">
      <c r="A38" s="5"/>
      <c r="B38" s="20" t="s">
        <v>7</v>
      </c>
      <c r="C38" s="21" t="s">
        <v>8</v>
      </c>
      <c r="D38" s="22">
        <v>240000</v>
      </c>
      <c r="E38" s="23">
        <v>240000</v>
      </c>
      <c r="F38" s="24">
        <v>81229.2</v>
      </c>
      <c r="G38" s="9">
        <f>F38/E38</f>
        <v>0.33845500000000001</v>
      </c>
    </row>
    <row r="39" spans="1:7" x14ac:dyDescent="0.25">
      <c r="A39" s="25" t="s">
        <v>60</v>
      </c>
      <c r="B39" s="15" t="s">
        <v>4</v>
      </c>
      <c r="C39" s="16" t="s">
        <v>61</v>
      </c>
      <c r="D39" s="17">
        <v>0</v>
      </c>
      <c r="E39" s="18">
        <v>15000</v>
      </c>
      <c r="F39" s="17">
        <v>24000</v>
      </c>
      <c r="G39" s="19">
        <f>F39/E39</f>
        <v>1.6</v>
      </c>
    </row>
    <row r="40" spans="1:7" x14ac:dyDescent="0.25">
      <c r="A40" s="5"/>
      <c r="B40" s="20" t="s">
        <v>41</v>
      </c>
      <c r="C40" s="21" t="s">
        <v>43</v>
      </c>
      <c r="D40" s="22">
        <v>0</v>
      </c>
      <c r="E40" s="23">
        <v>15000</v>
      </c>
      <c r="F40" s="24">
        <v>15000</v>
      </c>
      <c r="G40" s="9">
        <f>F40/E40</f>
        <v>1</v>
      </c>
    </row>
    <row r="41" spans="1:7" x14ac:dyDescent="0.25">
      <c r="A41" s="5"/>
      <c r="B41" s="20" t="s">
        <v>48</v>
      </c>
      <c r="C41" s="21" t="s">
        <v>49</v>
      </c>
      <c r="D41" s="22">
        <v>0</v>
      </c>
      <c r="E41" s="23">
        <v>0</v>
      </c>
      <c r="F41" s="24">
        <v>9000</v>
      </c>
      <c r="G41" s="9">
        <f>0</f>
        <v>0</v>
      </c>
    </row>
    <row r="42" spans="1:7" x14ac:dyDescent="0.25">
      <c r="A42" s="25" t="s">
        <v>62</v>
      </c>
      <c r="B42" s="15" t="s">
        <v>4</v>
      </c>
      <c r="C42" s="16" t="s">
        <v>63</v>
      </c>
      <c r="D42" s="17">
        <v>90000</v>
      </c>
      <c r="E42" s="18">
        <v>90000</v>
      </c>
      <c r="F42" s="17">
        <v>0</v>
      </c>
      <c r="G42" s="19">
        <f>F42/E42</f>
        <v>0</v>
      </c>
    </row>
    <row r="43" spans="1:7" x14ac:dyDescent="0.25">
      <c r="A43" s="5"/>
      <c r="B43" s="20" t="s">
        <v>7</v>
      </c>
      <c r="C43" s="21" t="s">
        <v>8</v>
      </c>
      <c r="D43" s="22">
        <v>90000</v>
      </c>
      <c r="E43" s="23">
        <v>90000</v>
      </c>
      <c r="F43" s="24">
        <v>0</v>
      </c>
      <c r="G43" s="9">
        <f>F43/E43</f>
        <v>0</v>
      </c>
    </row>
    <row r="44" spans="1:7" x14ac:dyDescent="0.25">
      <c r="A44" s="25" t="s">
        <v>64</v>
      </c>
      <c r="B44" s="15" t="s">
        <v>4</v>
      </c>
      <c r="C44" s="16" t="s">
        <v>65</v>
      </c>
      <c r="D44" s="17">
        <v>4296902.5</v>
      </c>
      <c r="E44" s="18">
        <v>4296902.5</v>
      </c>
      <c r="F44" s="17">
        <v>1610945</v>
      </c>
      <c r="G44" s="19">
        <f>F44/E44</f>
        <v>0.37490843694963988</v>
      </c>
    </row>
    <row r="45" spans="1:7" x14ac:dyDescent="0.25">
      <c r="A45" s="5"/>
      <c r="B45" s="20" t="s">
        <v>39</v>
      </c>
      <c r="C45" s="21" t="s">
        <v>40</v>
      </c>
      <c r="D45" s="22">
        <v>4296902.5</v>
      </c>
      <c r="E45" s="23">
        <v>4296902.5</v>
      </c>
      <c r="F45" s="24">
        <v>1585845</v>
      </c>
      <c r="G45" s="9">
        <f>F45/E45</f>
        <v>0.36906701978925516</v>
      </c>
    </row>
    <row r="46" spans="1:7" x14ac:dyDescent="0.25">
      <c r="A46" s="5"/>
      <c r="B46" s="20" t="s">
        <v>48</v>
      </c>
      <c r="C46" s="21" t="s">
        <v>49</v>
      </c>
      <c r="D46" s="22">
        <v>0</v>
      </c>
      <c r="E46" s="23">
        <v>0</v>
      </c>
      <c r="F46" s="24">
        <v>25100</v>
      </c>
      <c r="G46" s="9">
        <v>0</v>
      </c>
    </row>
    <row r="47" spans="1:7" x14ac:dyDescent="0.25">
      <c r="A47" s="25" t="s">
        <v>66</v>
      </c>
      <c r="B47" s="15" t="s">
        <v>4</v>
      </c>
      <c r="C47" s="16" t="s">
        <v>67</v>
      </c>
      <c r="D47" s="17">
        <v>1650000</v>
      </c>
      <c r="E47" s="18">
        <v>1650000</v>
      </c>
      <c r="F47" s="17">
        <v>645179.21</v>
      </c>
      <c r="G47" s="19">
        <f>F47/E47</f>
        <v>0.39101770303030303</v>
      </c>
    </row>
    <row r="48" spans="1:7" x14ac:dyDescent="0.25">
      <c r="A48" s="5"/>
      <c r="B48" s="20" t="s">
        <v>39</v>
      </c>
      <c r="C48" s="21" t="s">
        <v>40</v>
      </c>
      <c r="D48" s="22">
        <v>1650000</v>
      </c>
      <c r="E48" s="23">
        <v>1650000</v>
      </c>
      <c r="F48" s="24">
        <v>499443</v>
      </c>
      <c r="G48" s="9">
        <f>F48/E48</f>
        <v>0.30269272727272728</v>
      </c>
    </row>
    <row r="49" spans="1:7" x14ac:dyDescent="0.25">
      <c r="A49" s="5"/>
      <c r="B49" s="20" t="s">
        <v>48</v>
      </c>
      <c r="C49" s="21" t="s">
        <v>49</v>
      </c>
      <c r="D49" s="22">
        <v>0</v>
      </c>
      <c r="E49" s="23">
        <v>0</v>
      </c>
      <c r="F49" s="24">
        <v>145736.21</v>
      </c>
      <c r="G49" s="9">
        <v>0</v>
      </c>
    </row>
    <row r="50" spans="1:7" x14ac:dyDescent="0.25">
      <c r="A50" s="25" t="s">
        <v>68</v>
      </c>
      <c r="B50" s="15" t="s">
        <v>4</v>
      </c>
      <c r="C50" s="16" t="s">
        <v>69</v>
      </c>
      <c r="D50" s="17">
        <v>65000</v>
      </c>
      <c r="E50" s="18">
        <v>65000</v>
      </c>
      <c r="F50" s="17">
        <v>50820</v>
      </c>
      <c r="G50" s="19">
        <f>F50/E50</f>
        <v>0.78184615384615386</v>
      </c>
    </row>
    <row r="51" spans="1:7" x14ac:dyDescent="0.25">
      <c r="A51" s="5"/>
      <c r="B51" s="20" t="s">
        <v>7</v>
      </c>
      <c r="C51" s="21" t="s">
        <v>8</v>
      </c>
      <c r="D51" s="22">
        <v>65000</v>
      </c>
      <c r="E51" s="23">
        <v>65000</v>
      </c>
      <c r="F51" s="24">
        <v>50820</v>
      </c>
      <c r="G51" s="9">
        <f>F51/E51</f>
        <v>0.78184615384615386</v>
      </c>
    </row>
    <row r="52" spans="1:7" x14ac:dyDescent="0.25">
      <c r="A52" s="25" t="s">
        <v>70</v>
      </c>
      <c r="B52" s="15" t="s">
        <v>4</v>
      </c>
      <c r="C52" s="16" t="s">
        <v>71</v>
      </c>
      <c r="D52" s="17">
        <v>319000</v>
      </c>
      <c r="E52" s="18">
        <v>319000</v>
      </c>
      <c r="F52" s="17">
        <v>201256</v>
      </c>
      <c r="G52" s="19">
        <f>F52/E52</f>
        <v>0.63089655172413794</v>
      </c>
    </row>
    <row r="53" spans="1:7" x14ac:dyDescent="0.25">
      <c r="A53" s="5"/>
      <c r="B53" s="20" t="s">
        <v>7</v>
      </c>
      <c r="C53" s="21" t="s">
        <v>8</v>
      </c>
      <c r="D53" s="22">
        <v>300000</v>
      </c>
      <c r="E53" s="23">
        <v>300000</v>
      </c>
      <c r="F53" s="24">
        <v>178100</v>
      </c>
      <c r="G53" s="9">
        <f>F53/E53</f>
        <v>0.59366666666666668</v>
      </c>
    </row>
    <row r="54" spans="1:7" x14ac:dyDescent="0.25">
      <c r="A54" s="5"/>
      <c r="B54" s="20" t="s">
        <v>39</v>
      </c>
      <c r="C54" s="21" t="s">
        <v>40</v>
      </c>
      <c r="D54" s="22">
        <v>19000</v>
      </c>
      <c r="E54" s="23">
        <v>19000</v>
      </c>
      <c r="F54" s="24">
        <v>0</v>
      </c>
      <c r="G54" s="9">
        <f>F54/E54</f>
        <v>0</v>
      </c>
    </row>
    <row r="55" spans="1:7" x14ac:dyDescent="0.25">
      <c r="A55" s="5"/>
      <c r="B55" s="20" t="s">
        <v>48</v>
      </c>
      <c r="C55" s="21" t="s">
        <v>49</v>
      </c>
      <c r="D55" s="22">
        <v>0</v>
      </c>
      <c r="E55" s="23">
        <v>0</v>
      </c>
      <c r="F55" s="24">
        <v>23156</v>
      </c>
      <c r="G55" s="9">
        <f>0</f>
        <v>0</v>
      </c>
    </row>
    <row r="56" spans="1:7" x14ac:dyDescent="0.25">
      <c r="A56" s="25" t="s">
        <v>72</v>
      </c>
      <c r="B56" s="15" t="s">
        <v>4</v>
      </c>
      <c r="C56" s="16" t="s">
        <v>73</v>
      </c>
      <c r="D56" s="17">
        <v>9972587</v>
      </c>
      <c r="E56" s="18">
        <v>9972587</v>
      </c>
      <c r="F56" s="17">
        <v>6015474.3600000003</v>
      </c>
      <c r="G56" s="19">
        <f>F56/E56</f>
        <v>0.6032009908762892</v>
      </c>
    </row>
    <row r="57" spans="1:7" x14ac:dyDescent="0.25">
      <c r="A57" s="5"/>
      <c r="B57" s="20" t="s">
        <v>52</v>
      </c>
      <c r="C57" s="21" t="s">
        <v>53</v>
      </c>
      <c r="D57" s="22">
        <v>150000</v>
      </c>
      <c r="E57" s="23">
        <v>150000</v>
      </c>
      <c r="F57" s="24">
        <v>0</v>
      </c>
      <c r="G57" s="9">
        <f>F57/E57</f>
        <v>0</v>
      </c>
    </row>
    <row r="58" spans="1:7" x14ac:dyDescent="0.25">
      <c r="A58" s="5"/>
      <c r="B58" s="20" t="s">
        <v>74</v>
      </c>
      <c r="C58" s="21" t="s">
        <v>75</v>
      </c>
      <c r="D58" s="22">
        <v>715000</v>
      </c>
      <c r="E58" s="23">
        <v>715000</v>
      </c>
      <c r="F58" s="24">
        <v>56059</v>
      </c>
      <c r="G58" s="9">
        <f>F58/E58</f>
        <v>7.8404195804195803E-2</v>
      </c>
    </row>
    <row r="59" spans="1:7" x14ac:dyDescent="0.25">
      <c r="A59" s="5"/>
      <c r="B59" s="20" t="s">
        <v>39</v>
      </c>
      <c r="C59" s="21" t="s">
        <v>40</v>
      </c>
      <c r="D59" s="22">
        <v>8107587</v>
      </c>
      <c r="E59" s="23">
        <v>8107587</v>
      </c>
      <c r="F59" s="24">
        <v>2016413.36</v>
      </c>
      <c r="G59" s="9">
        <f t="shared" ref="G59:G61" si="1">F59/E59</f>
        <v>0.24870696546333701</v>
      </c>
    </row>
    <row r="60" spans="1:7" x14ac:dyDescent="0.25">
      <c r="A60" s="5"/>
      <c r="B60" s="20" t="s">
        <v>46</v>
      </c>
      <c r="C60" s="21" t="s">
        <v>76</v>
      </c>
      <c r="D60" s="22">
        <v>1000000</v>
      </c>
      <c r="E60" s="23">
        <v>1000000</v>
      </c>
      <c r="F60" s="24">
        <v>643002</v>
      </c>
      <c r="G60" s="9">
        <f t="shared" si="1"/>
        <v>0.64300199999999996</v>
      </c>
    </row>
    <row r="61" spans="1:7" x14ac:dyDescent="0.25">
      <c r="A61" s="5"/>
      <c r="B61" s="20" t="s">
        <v>77</v>
      </c>
      <c r="C61" s="21" t="s">
        <v>78</v>
      </c>
      <c r="D61" s="22">
        <v>0</v>
      </c>
      <c r="E61" s="23">
        <v>0</v>
      </c>
      <c r="F61" s="24">
        <v>3300000</v>
      </c>
      <c r="G61" s="9">
        <v>0</v>
      </c>
    </row>
    <row r="62" spans="1:7" x14ac:dyDescent="0.25">
      <c r="A62" s="25" t="s">
        <v>79</v>
      </c>
      <c r="B62" s="15" t="s">
        <v>4</v>
      </c>
      <c r="C62" s="16" t="s">
        <v>80</v>
      </c>
      <c r="D62" s="17">
        <v>2145000</v>
      </c>
      <c r="E62" s="18">
        <v>2145000</v>
      </c>
      <c r="F62" s="17">
        <v>749812.87</v>
      </c>
      <c r="G62" s="19">
        <f>F62/E62</f>
        <v>0.34956310955710956</v>
      </c>
    </row>
    <row r="63" spans="1:7" x14ac:dyDescent="0.25">
      <c r="A63" s="5"/>
      <c r="B63" s="20" t="s">
        <v>7</v>
      </c>
      <c r="C63" s="21" t="s">
        <v>8</v>
      </c>
      <c r="D63" s="22">
        <v>2145000</v>
      </c>
      <c r="E63" s="23">
        <v>2145000</v>
      </c>
      <c r="F63" s="24">
        <v>749812.87</v>
      </c>
      <c r="G63" s="9">
        <f>F63/E63</f>
        <v>0.34956310955710956</v>
      </c>
    </row>
    <row r="64" spans="1:7" x14ac:dyDescent="0.25">
      <c r="A64" s="25" t="s">
        <v>89</v>
      </c>
      <c r="B64" s="15" t="s">
        <v>4</v>
      </c>
      <c r="C64" s="16" t="s">
        <v>90</v>
      </c>
      <c r="D64" s="17">
        <v>0</v>
      </c>
      <c r="E64" s="18">
        <v>0</v>
      </c>
      <c r="F64" s="17">
        <v>20000</v>
      </c>
      <c r="G64" s="19">
        <v>0</v>
      </c>
    </row>
    <row r="65" spans="1:7" x14ac:dyDescent="0.25">
      <c r="A65" s="5"/>
      <c r="B65" s="20" t="s">
        <v>41</v>
      </c>
      <c r="C65" s="21" t="s">
        <v>43</v>
      </c>
      <c r="D65" s="22">
        <v>0</v>
      </c>
      <c r="E65" s="23">
        <v>0</v>
      </c>
      <c r="F65" s="24">
        <v>20000</v>
      </c>
      <c r="G65" s="9">
        <v>0</v>
      </c>
    </row>
    <row r="66" spans="1:7" x14ac:dyDescent="0.25">
      <c r="A66" s="25" t="s">
        <v>91</v>
      </c>
      <c r="B66" s="15" t="s">
        <v>4</v>
      </c>
      <c r="C66" s="16" t="s">
        <v>92</v>
      </c>
      <c r="D66" s="17">
        <v>1190000</v>
      </c>
      <c r="E66" s="18">
        <v>1190000</v>
      </c>
      <c r="F66" s="17">
        <v>462782</v>
      </c>
      <c r="G66" s="19">
        <f>F66/E66</f>
        <v>0.38889243697478992</v>
      </c>
    </row>
    <row r="67" spans="1:7" x14ac:dyDescent="0.25">
      <c r="A67" s="5"/>
      <c r="B67" s="20" t="s">
        <v>7</v>
      </c>
      <c r="C67" s="21" t="s">
        <v>8</v>
      </c>
      <c r="D67" s="22">
        <v>250000</v>
      </c>
      <c r="E67" s="23">
        <v>250000</v>
      </c>
      <c r="F67" s="24">
        <v>91023</v>
      </c>
      <c r="G67" s="9">
        <f>F67/E67</f>
        <v>0.36409200000000003</v>
      </c>
    </row>
    <row r="68" spans="1:7" x14ac:dyDescent="0.25">
      <c r="A68" s="5"/>
      <c r="B68" s="20" t="s">
        <v>52</v>
      </c>
      <c r="C68" s="21" t="s">
        <v>53</v>
      </c>
      <c r="D68" s="22">
        <v>940000</v>
      </c>
      <c r="E68" s="23">
        <v>940000</v>
      </c>
      <c r="F68" s="24">
        <v>371759</v>
      </c>
      <c r="G68" s="9">
        <f>F68/E68</f>
        <v>0.39548829787234041</v>
      </c>
    </row>
    <row r="69" spans="1:7" x14ac:dyDescent="0.25">
      <c r="A69" s="25" t="s">
        <v>93</v>
      </c>
      <c r="B69" s="15" t="s">
        <v>4</v>
      </c>
      <c r="C69" s="16" t="s">
        <v>94</v>
      </c>
      <c r="D69" s="17">
        <v>100000</v>
      </c>
      <c r="E69" s="18">
        <v>100000</v>
      </c>
      <c r="F69" s="17">
        <v>25132</v>
      </c>
      <c r="G69" s="19">
        <f>F69/E69</f>
        <v>0.25131999999999999</v>
      </c>
    </row>
    <row r="70" spans="1:7" x14ac:dyDescent="0.25">
      <c r="A70" s="5"/>
      <c r="B70" s="20" t="s">
        <v>95</v>
      </c>
      <c r="C70" s="21" t="s">
        <v>96</v>
      </c>
      <c r="D70" s="22">
        <v>100000</v>
      </c>
      <c r="E70" s="23">
        <v>100000</v>
      </c>
      <c r="F70" s="24">
        <v>25132</v>
      </c>
      <c r="G70" s="9">
        <f>F70/E70</f>
        <v>0.25131999999999999</v>
      </c>
    </row>
    <row r="71" spans="1:7" x14ac:dyDescent="0.25">
      <c r="A71" s="25" t="s">
        <v>97</v>
      </c>
      <c r="B71" s="15" t="s">
        <v>4</v>
      </c>
      <c r="C71" s="16" t="s">
        <v>98</v>
      </c>
      <c r="D71" s="17">
        <v>85000</v>
      </c>
      <c r="E71" s="18">
        <v>165000</v>
      </c>
      <c r="F71" s="17">
        <v>31689.37</v>
      </c>
      <c r="G71" s="19">
        <f>F71/E71</f>
        <v>0.19205678787878788</v>
      </c>
    </row>
    <row r="72" spans="1:7" x14ac:dyDescent="0.25">
      <c r="A72" s="5"/>
      <c r="B72" s="20" t="s">
        <v>7</v>
      </c>
      <c r="C72" s="21" t="s">
        <v>8</v>
      </c>
      <c r="D72" s="22">
        <v>10000</v>
      </c>
      <c r="E72" s="23">
        <v>10000</v>
      </c>
      <c r="F72" s="24">
        <v>1092</v>
      </c>
      <c r="G72" s="9">
        <f>F72/E72</f>
        <v>0.10920000000000001</v>
      </c>
    </row>
    <row r="73" spans="1:7" x14ac:dyDescent="0.25">
      <c r="A73" s="5"/>
      <c r="B73" s="20" t="s">
        <v>56</v>
      </c>
      <c r="C73" s="21" t="s">
        <v>57</v>
      </c>
      <c r="D73" s="22">
        <v>10000</v>
      </c>
      <c r="E73" s="23">
        <v>10000</v>
      </c>
      <c r="F73" s="24">
        <v>1597.37</v>
      </c>
      <c r="G73" s="9">
        <f t="shared" ref="G73:G77" si="2">F73/E73</f>
        <v>0.15973699999999999</v>
      </c>
    </row>
    <row r="74" spans="1:7" x14ac:dyDescent="0.25">
      <c r="A74" s="5"/>
      <c r="B74" s="20" t="s">
        <v>99</v>
      </c>
      <c r="C74" s="21" t="s">
        <v>100</v>
      </c>
      <c r="D74" s="22">
        <v>10000</v>
      </c>
      <c r="E74" s="23">
        <v>10000</v>
      </c>
      <c r="F74" s="24">
        <v>0</v>
      </c>
      <c r="G74" s="9">
        <f t="shared" si="2"/>
        <v>0</v>
      </c>
    </row>
    <row r="75" spans="1:7" x14ac:dyDescent="0.25">
      <c r="A75" s="5"/>
      <c r="B75" s="20" t="s">
        <v>95</v>
      </c>
      <c r="C75" s="21" t="s">
        <v>96</v>
      </c>
      <c r="D75" s="22">
        <v>20000</v>
      </c>
      <c r="E75" s="23">
        <v>20000</v>
      </c>
      <c r="F75" s="24">
        <v>7000</v>
      </c>
      <c r="G75" s="9">
        <f t="shared" si="2"/>
        <v>0.35</v>
      </c>
    </row>
    <row r="76" spans="1:7" x14ac:dyDescent="0.25">
      <c r="A76" s="5"/>
      <c r="B76" s="20" t="s">
        <v>41</v>
      </c>
      <c r="C76" s="21" t="s">
        <v>43</v>
      </c>
      <c r="D76" s="22">
        <v>0</v>
      </c>
      <c r="E76" s="23">
        <v>80000</v>
      </c>
      <c r="F76" s="24">
        <v>20000</v>
      </c>
      <c r="G76" s="9">
        <f t="shared" si="2"/>
        <v>0.25</v>
      </c>
    </row>
    <row r="77" spans="1:7" x14ac:dyDescent="0.25">
      <c r="A77" s="5"/>
      <c r="B77" s="20" t="s">
        <v>48</v>
      </c>
      <c r="C77" s="21" t="s">
        <v>49</v>
      </c>
      <c r="D77" s="22">
        <v>35000</v>
      </c>
      <c r="E77" s="23">
        <v>35000</v>
      </c>
      <c r="F77" s="24">
        <v>2000</v>
      </c>
      <c r="G77" s="9">
        <f t="shared" si="2"/>
        <v>5.7142857142857141E-2</v>
      </c>
    </row>
    <row r="78" spans="1:7" x14ac:dyDescent="0.25">
      <c r="A78" s="25" t="s">
        <v>101</v>
      </c>
      <c r="B78" s="15" t="s">
        <v>4</v>
      </c>
      <c r="C78" s="16" t="s">
        <v>102</v>
      </c>
      <c r="D78" s="17">
        <v>900000</v>
      </c>
      <c r="E78" s="18">
        <v>900000</v>
      </c>
      <c r="F78" s="17">
        <v>402504.92</v>
      </c>
      <c r="G78" s="19">
        <f>F78/E78</f>
        <v>0.44722768888888886</v>
      </c>
    </row>
    <row r="79" spans="1:7" x14ac:dyDescent="0.25">
      <c r="A79" s="5" t="s">
        <v>101</v>
      </c>
      <c r="B79" s="20" t="s">
        <v>103</v>
      </c>
      <c r="C79" s="21" t="s">
        <v>104</v>
      </c>
      <c r="D79" s="22">
        <v>900000</v>
      </c>
      <c r="E79" s="23">
        <v>900000</v>
      </c>
      <c r="F79" s="24">
        <v>402504.92</v>
      </c>
      <c r="G79" s="9">
        <f>F79/E79</f>
        <v>0.44722768888888886</v>
      </c>
    </row>
    <row r="80" spans="1:7" x14ac:dyDescent="0.25">
      <c r="A80" s="26" t="s">
        <v>261</v>
      </c>
      <c r="B80" s="26" t="s">
        <v>4</v>
      </c>
      <c r="C80" s="27" t="s">
        <v>4</v>
      </c>
      <c r="D80" s="28">
        <v>250853616.88999999</v>
      </c>
      <c r="E80" s="28">
        <v>251455825.88999999</v>
      </c>
      <c r="F80" s="28">
        <f>SUM(F2:F19)+F20+F22+F24+F27+F29+F31+F34+F37+F39+F42+F44+F47+F50+F52+F56+F62+F64+F66+F69+F71+F78</f>
        <v>72814173.630000025</v>
      </c>
      <c r="G80" s="29">
        <f>F80/E80</f>
        <v>0.28957043795776988</v>
      </c>
    </row>
    <row r="81" spans="1:7" x14ac:dyDescent="0.25">
      <c r="A81" s="34"/>
      <c r="B81" s="35">
        <v>8124</v>
      </c>
      <c r="C81" s="36" t="s">
        <v>262</v>
      </c>
      <c r="D81" s="37">
        <v>-14477002</v>
      </c>
      <c r="E81" s="37">
        <v>-20477002</v>
      </c>
      <c r="F81" s="37">
        <v>-10825667.199999999</v>
      </c>
      <c r="G81" s="38"/>
    </row>
    <row r="82" spans="1:7" x14ac:dyDescent="0.25">
      <c r="A82" s="34"/>
      <c r="B82" s="35">
        <v>8115</v>
      </c>
      <c r="C82" s="36" t="s">
        <v>263</v>
      </c>
      <c r="D82" s="37">
        <v>37500000</v>
      </c>
      <c r="E82" s="37">
        <v>44476155.770000003</v>
      </c>
      <c r="F82" s="37">
        <v>10848635.630000001</v>
      </c>
      <c r="G82" s="38"/>
    </row>
    <row r="83" spans="1:7" ht="15.75" thickBot="1" x14ac:dyDescent="0.3">
      <c r="A83" s="39" t="s">
        <v>264</v>
      </c>
      <c r="B83" s="40"/>
      <c r="C83" s="41"/>
      <c r="D83" s="42">
        <f>D80+'[1]II. Rozpočtové výdaje'!D278+D81+D82</f>
        <v>291166147.88999999</v>
      </c>
      <c r="E83" s="42">
        <f>E80+'[1]II. Rozpočtové výdaje'!E278+E81+E82</f>
        <v>295738112.19999999</v>
      </c>
      <c r="F83" s="42">
        <f>F80+F81+F82</f>
        <v>72837142.060000017</v>
      </c>
      <c r="G83" s="43">
        <f>F83/E83</f>
        <v>0.24628933186244914</v>
      </c>
    </row>
    <row r="84" spans="1:7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4"/>
  <sheetViews>
    <sheetView topLeftCell="A238" workbookViewId="0">
      <selection activeCell="E260" sqref="E260"/>
    </sheetView>
  </sheetViews>
  <sheetFormatPr defaultRowHeight="15" x14ac:dyDescent="0.25"/>
  <cols>
    <col min="1" max="1" width="17.28515625" customWidth="1"/>
    <col min="2" max="2" width="17.140625" customWidth="1"/>
    <col min="3" max="3" width="63.85546875" customWidth="1"/>
    <col min="4" max="4" width="18.7109375" customWidth="1"/>
    <col min="5" max="5" width="21" customWidth="1"/>
    <col min="6" max="6" width="24.7109375" customWidth="1"/>
  </cols>
  <sheetData>
    <row r="1" spans="1:7" ht="24.75" thickBot="1" x14ac:dyDescent="0.3">
      <c r="A1" s="2" t="s">
        <v>0</v>
      </c>
      <c r="B1" s="2" t="s">
        <v>1</v>
      </c>
      <c r="C1" s="2" t="s">
        <v>2</v>
      </c>
      <c r="D1" s="3" t="s">
        <v>3</v>
      </c>
      <c r="E1" s="3" t="s">
        <v>259</v>
      </c>
      <c r="F1" s="3" t="s">
        <v>260</v>
      </c>
      <c r="G1" s="4" t="s">
        <v>258</v>
      </c>
    </row>
    <row r="2" spans="1:7" ht="15.75" thickTop="1" x14ac:dyDescent="0.25">
      <c r="A2" s="14" t="s">
        <v>95</v>
      </c>
      <c r="B2" s="15" t="s">
        <v>4</v>
      </c>
      <c r="C2" s="16" t="s">
        <v>105</v>
      </c>
      <c r="D2" s="17">
        <v>17915000</v>
      </c>
      <c r="E2" s="18">
        <v>18215000</v>
      </c>
      <c r="F2" s="17">
        <v>2406991.0099999998</v>
      </c>
      <c r="G2" s="19">
        <f>F2/E2</f>
        <v>0.13214334394729618</v>
      </c>
    </row>
    <row r="3" spans="1:7" x14ac:dyDescent="0.25">
      <c r="A3" s="5"/>
      <c r="B3" s="20" t="s">
        <v>106</v>
      </c>
      <c r="C3" s="21" t="s">
        <v>107</v>
      </c>
      <c r="D3" s="22">
        <v>10000</v>
      </c>
      <c r="E3" s="23">
        <v>10000</v>
      </c>
      <c r="F3" s="24">
        <v>1145</v>
      </c>
      <c r="G3" s="9">
        <f>F3/E3</f>
        <v>0.1145</v>
      </c>
    </row>
    <row r="4" spans="1:7" x14ac:dyDescent="0.25">
      <c r="A4" s="5"/>
      <c r="B4" s="20" t="s">
        <v>108</v>
      </c>
      <c r="C4" s="21" t="s">
        <v>109</v>
      </c>
      <c r="D4" s="22">
        <v>6585000</v>
      </c>
      <c r="E4" s="23">
        <v>7085000</v>
      </c>
      <c r="F4" s="24">
        <v>2214149.63</v>
      </c>
      <c r="G4" s="9">
        <f t="shared" ref="G4:G5" si="0">F4/E4</f>
        <v>0.31251229781227946</v>
      </c>
    </row>
    <row r="5" spans="1:7" x14ac:dyDescent="0.25">
      <c r="A5" s="5"/>
      <c r="B5" s="20" t="s">
        <v>110</v>
      </c>
      <c r="C5" s="21" t="s">
        <v>111</v>
      </c>
      <c r="D5" s="22">
        <v>11320000</v>
      </c>
      <c r="E5" s="23">
        <v>11120000</v>
      </c>
      <c r="F5" s="24">
        <v>191696.38</v>
      </c>
      <c r="G5" s="9">
        <f t="shared" si="0"/>
        <v>1.7238883093525181E-2</v>
      </c>
    </row>
    <row r="6" spans="1:7" x14ac:dyDescent="0.25">
      <c r="A6" s="14" t="s">
        <v>112</v>
      </c>
      <c r="B6" s="15" t="s">
        <v>4</v>
      </c>
      <c r="C6" s="16" t="s">
        <v>113</v>
      </c>
      <c r="D6" s="17">
        <v>3720009</v>
      </c>
      <c r="E6" s="18">
        <v>3720009</v>
      </c>
      <c r="F6" s="17">
        <v>1752310</v>
      </c>
      <c r="G6" s="19">
        <f>F6/E6</f>
        <v>0.47104993563187614</v>
      </c>
    </row>
    <row r="7" spans="1:7" x14ac:dyDescent="0.25">
      <c r="A7" s="5"/>
      <c r="B7" s="20" t="s">
        <v>114</v>
      </c>
      <c r="C7" s="21" t="s">
        <v>115</v>
      </c>
      <c r="D7" s="22">
        <v>3670009</v>
      </c>
      <c r="E7" s="23">
        <v>3670009</v>
      </c>
      <c r="F7" s="24">
        <v>1752310</v>
      </c>
      <c r="G7" s="9">
        <f>F7/E7</f>
        <v>0.4774674939489249</v>
      </c>
    </row>
    <row r="8" spans="1:7" x14ac:dyDescent="0.25">
      <c r="A8" s="5"/>
      <c r="B8" s="20" t="s">
        <v>110</v>
      </c>
      <c r="C8" s="21" t="s">
        <v>111</v>
      </c>
      <c r="D8" s="22">
        <v>50000</v>
      </c>
      <c r="E8" s="23">
        <v>50000</v>
      </c>
      <c r="F8" s="24">
        <v>0</v>
      </c>
      <c r="G8" s="9">
        <f>F8/E8</f>
        <v>0</v>
      </c>
    </row>
    <row r="9" spans="1:7" x14ac:dyDescent="0.25">
      <c r="A9" s="14" t="s">
        <v>37</v>
      </c>
      <c r="B9" s="15" t="s">
        <v>4</v>
      </c>
      <c r="C9" s="16" t="s">
        <v>38</v>
      </c>
      <c r="D9" s="17">
        <v>6041300</v>
      </c>
      <c r="E9" s="18">
        <v>6041300</v>
      </c>
      <c r="F9" s="17">
        <v>739358</v>
      </c>
      <c r="G9" s="19">
        <f>F9/E9</f>
        <v>0.12238392398986973</v>
      </c>
    </row>
    <row r="10" spans="1:7" x14ac:dyDescent="0.25">
      <c r="A10" s="5"/>
      <c r="B10" s="20" t="s">
        <v>116</v>
      </c>
      <c r="C10" s="21" t="s">
        <v>117</v>
      </c>
      <c r="D10" s="22">
        <v>250000</v>
      </c>
      <c r="E10" s="23">
        <v>250000</v>
      </c>
      <c r="F10" s="24">
        <v>249397</v>
      </c>
      <c r="G10" s="9">
        <f>F10/E10</f>
        <v>0.99758800000000003</v>
      </c>
    </row>
    <row r="11" spans="1:7" x14ac:dyDescent="0.25">
      <c r="A11" s="5"/>
      <c r="B11" s="20" t="s">
        <v>108</v>
      </c>
      <c r="C11" s="21" t="s">
        <v>109</v>
      </c>
      <c r="D11" s="22">
        <v>641300</v>
      </c>
      <c r="E11" s="23">
        <v>641300</v>
      </c>
      <c r="F11" s="24">
        <v>489961</v>
      </c>
      <c r="G11" s="9">
        <f t="shared" ref="G11:G12" si="1">F11/E11</f>
        <v>0.76401216279432405</v>
      </c>
    </row>
    <row r="12" spans="1:7" x14ac:dyDescent="0.25">
      <c r="A12" s="5"/>
      <c r="B12" s="20" t="s">
        <v>110</v>
      </c>
      <c r="C12" s="21" t="s">
        <v>111</v>
      </c>
      <c r="D12" s="22">
        <v>5150000</v>
      </c>
      <c r="E12" s="23">
        <v>5150000</v>
      </c>
      <c r="F12" s="24">
        <v>0</v>
      </c>
      <c r="G12" s="9">
        <f t="shared" si="1"/>
        <v>0</v>
      </c>
    </row>
    <row r="13" spans="1:7" x14ac:dyDescent="0.25">
      <c r="A13" s="14" t="s">
        <v>41</v>
      </c>
      <c r="B13" s="15" t="s">
        <v>4</v>
      </c>
      <c r="C13" s="16" t="s">
        <v>42</v>
      </c>
      <c r="D13" s="17">
        <v>12312950</v>
      </c>
      <c r="E13" s="18">
        <v>12312950</v>
      </c>
      <c r="F13" s="17">
        <v>309019.40000000002</v>
      </c>
      <c r="G13" s="19">
        <f>F13/E13</f>
        <v>2.5097105080423458E-2</v>
      </c>
    </row>
    <row r="14" spans="1:7" x14ac:dyDescent="0.25">
      <c r="A14" s="5"/>
      <c r="B14" s="20" t="s">
        <v>118</v>
      </c>
      <c r="C14" s="21" t="s">
        <v>119</v>
      </c>
      <c r="D14" s="22">
        <v>0</v>
      </c>
      <c r="E14" s="23">
        <v>0</v>
      </c>
      <c r="F14" s="24">
        <v>56313.4</v>
      </c>
      <c r="G14" s="9">
        <v>0</v>
      </c>
    </row>
    <row r="15" spans="1:7" x14ac:dyDescent="0.25">
      <c r="A15" s="5"/>
      <c r="B15" s="20" t="s">
        <v>108</v>
      </c>
      <c r="C15" s="21" t="s">
        <v>109</v>
      </c>
      <c r="D15" s="22">
        <v>356950</v>
      </c>
      <c r="E15" s="23">
        <v>356950</v>
      </c>
      <c r="F15" s="24">
        <v>115000</v>
      </c>
      <c r="G15" s="9">
        <f>F15/E15</f>
        <v>0.32217397394593078</v>
      </c>
    </row>
    <row r="16" spans="1:7" x14ac:dyDescent="0.25">
      <c r="A16" s="5"/>
      <c r="B16" s="20" t="s">
        <v>120</v>
      </c>
      <c r="C16" s="21" t="s">
        <v>121</v>
      </c>
      <c r="D16" s="22">
        <v>250000</v>
      </c>
      <c r="E16" s="23">
        <v>250000</v>
      </c>
      <c r="F16" s="24">
        <v>87400</v>
      </c>
      <c r="G16" s="9">
        <f t="shared" ref="G16:G17" si="2">F16/E16</f>
        <v>0.34960000000000002</v>
      </c>
    </row>
    <row r="17" spans="1:7" x14ac:dyDescent="0.25">
      <c r="A17" s="5"/>
      <c r="B17" s="20" t="s">
        <v>110</v>
      </c>
      <c r="C17" s="21" t="s">
        <v>111</v>
      </c>
      <c r="D17" s="22">
        <v>11706000</v>
      </c>
      <c r="E17" s="23">
        <v>11706000</v>
      </c>
      <c r="F17" s="24">
        <v>50306</v>
      </c>
      <c r="G17" s="9">
        <f t="shared" si="2"/>
        <v>4.2974542969417395E-3</v>
      </c>
    </row>
    <row r="18" spans="1:7" x14ac:dyDescent="0.25">
      <c r="A18" s="14" t="s">
        <v>44</v>
      </c>
      <c r="B18" s="15" t="s">
        <v>4</v>
      </c>
      <c r="C18" s="16" t="s">
        <v>45</v>
      </c>
      <c r="D18" s="17">
        <v>3500000</v>
      </c>
      <c r="E18" s="18">
        <v>3500000</v>
      </c>
      <c r="F18" s="17">
        <v>43944</v>
      </c>
      <c r="G18" s="19">
        <f>F18/E18</f>
        <v>1.2555428571428572E-2</v>
      </c>
    </row>
    <row r="19" spans="1:7" x14ac:dyDescent="0.25">
      <c r="A19" s="5"/>
      <c r="B19" s="20" t="s">
        <v>118</v>
      </c>
      <c r="C19" s="21" t="s">
        <v>119</v>
      </c>
      <c r="D19" s="22">
        <v>1000000</v>
      </c>
      <c r="E19" s="23">
        <v>1000000</v>
      </c>
      <c r="F19" s="24">
        <v>43944</v>
      </c>
      <c r="G19" s="9">
        <f>F19/E19</f>
        <v>4.3943999999999997E-2</v>
      </c>
    </row>
    <row r="20" spans="1:7" x14ac:dyDescent="0.25">
      <c r="A20" s="5"/>
      <c r="B20" s="20" t="s">
        <v>110</v>
      </c>
      <c r="C20" s="21" t="s">
        <v>111</v>
      </c>
      <c r="D20" s="22">
        <v>2500000</v>
      </c>
      <c r="E20" s="23">
        <v>2500000</v>
      </c>
      <c r="F20" s="24">
        <v>0</v>
      </c>
      <c r="G20" s="9">
        <f>F20/E20</f>
        <v>0</v>
      </c>
    </row>
    <row r="21" spans="1:7" x14ac:dyDescent="0.25">
      <c r="A21" s="14" t="s">
        <v>46</v>
      </c>
      <c r="B21" s="15" t="s">
        <v>4</v>
      </c>
      <c r="C21" s="16" t="s">
        <v>47</v>
      </c>
      <c r="D21" s="17">
        <v>11888438</v>
      </c>
      <c r="E21" s="18">
        <v>12107047</v>
      </c>
      <c r="F21" s="17">
        <v>4727748</v>
      </c>
      <c r="G21" s="19">
        <f>F21/E21</f>
        <v>0.39049555188808632</v>
      </c>
    </row>
    <row r="22" spans="1:7" x14ac:dyDescent="0.25">
      <c r="A22" s="5"/>
      <c r="B22" s="20" t="s">
        <v>106</v>
      </c>
      <c r="C22" s="21" t="s">
        <v>107</v>
      </c>
      <c r="D22" s="22">
        <v>0</v>
      </c>
      <c r="E22" s="23">
        <v>0</v>
      </c>
      <c r="F22" s="24">
        <v>6400</v>
      </c>
      <c r="G22" s="9">
        <f>0</f>
        <v>0</v>
      </c>
    </row>
    <row r="23" spans="1:7" x14ac:dyDescent="0.25">
      <c r="A23" s="5"/>
      <c r="B23" s="20" t="s">
        <v>122</v>
      </c>
      <c r="C23" s="21" t="s">
        <v>123</v>
      </c>
      <c r="D23" s="22">
        <v>0</v>
      </c>
      <c r="E23" s="23">
        <v>0</v>
      </c>
      <c r="F23" s="24">
        <v>123552</v>
      </c>
      <c r="G23" s="9">
        <v>0</v>
      </c>
    </row>
    <row r="24" spans="1:7" x14ac:dyDescent="0.25">
      <c r="A24" s="5"/>
      <c r="B24" s="20" t="s">
        <v>118</v>
      </c>
      <c r="C24" s="21" t="s">
        <v>119</v>
      </c>
      <c r="D24" s="22">
        <v>0</v>
      </c>
      <c r="E24" s="23">
        <v>110000</v>
      </c>
      <c r="F24" s="24">
        <v>0</v>
      </c>
      <c r="G24" s="9">
        <f>F24/E24</f>
        <v>0</v>
      </c>
    </row>
    <row r="25" spans="1:7" x14ac:dyDescent="0.25">
      <c r="A25" s="5"/>
      <c r="B25" s="20" t="s">
        <v>124</v>
      </c>
      <c r="C25" s="21" t="s">
        <v>125</v>
      </c>
      <c r="D25" s="22">
        <v>9058438</v>
      </c>
      <c r="E25" s="23">
        <v>9058438</v>
      </c>
      <c r="F25" s="24">
        <v>4529219</v>
      </c>
      <c r="G25" s="9">
        <f>F25/E25</f>
        <v>0.5</v>
      </c>
    </row>
    <row r="26" spans="1:7" x14ac:dyDescent="0.25">
      <c r="A26" s="5"/>
      <c r="B26" s="20" t="s">
        <v>126</v>
      </c>
      <c r="C26" s="21" t="s">
        <v>127</v>
      </c>
      <c r="D26" s="22">
        <v>0</v>
      </c>
      <c r="E26" s="23">
        <v>108609</v>
      </c>
      <c r="F26" s="24">
        <v>52577</v>
      </c>
      <c r="G26" s="9">
        <f t="shared" ref="G26:G27" si="3">F26/E26</f>
        <v>0.48409431999189756</v>
      </c>
    </row>
    <row r="27" spans="1:7" x14ac:dyDescent="0.25">
      <c r="A27" s="5"/>
      <c r="B27" s="20" t="s">
        <v>110</v>
      </c>
      <c r="C27" s="21" t="s">
        <v>111</v>
      </c>
      <c r="D27" s="22">
        <v>2830000</v>
      </c>
      <c r="E27" s="23">
        <v>2830000</v>
      </c>
      <c r="F27" s="24">
        <v>16000</v>
      </c>
      <c r="G27" s="9">
        <f t="shared" si="3"/>
        <v>5.6537102473498231E-3</v>
      </c>
    </row>
    <row r="28" spans="1:7" x14ac:dyDescent="0.25">
      <c r="A28" s="14" t="s">
        <v>128</v>
      </c>
      <c r="B28" s="15" t="s">
        <v>4</v>
      </c>
      <c r="C28" s="16" t="s">
        <v>129</v>
      </c>
      <c r="D28" s="17">
        <v>44010957</v>
      </c>
      <c r="E28" s="18">
        <v>44020257</v>
      </c>
      <c r="F28" s="17">
        <v>16756064.5</v>
      </c>
      <c r="G28" s="19">
        <f>F28/E28</f>
        <v>0.38064440423416884</v>
      </c>
    </row>
    <row r="29" spans="1:7" x14ac:dyDescent="0.25">
      <c r="A29" s="5"/>
      <c r="B29" s="20" t="s">
        <v>130</v>
      </c>
      <c r="C29" s="21" t="s">
        <v>131</v>
      </c>
      <c r="D29" s="22">
        <v>0</v>
      </c>
      <c r="E29" s="23">
        <v>40000</v>
      </c>
      <c r="F29" s="24">
        <v>6840</v>
      </c>
      <c r="G29" s="9">
        <f>F29/E29</f>
        <v>0.17100000000000001</v>
      </c>
    </row>
    <row r="30" spans="1:7" x14ac:dyDescent="0.25">
      <c r="A30" s="5"/>
      <c r="B30" s="20" t="s">
        <v>118</v>
      </c>
      <c r="C30" s="21" t="s">
        <v>119</v>
      </c>
      <c r="D30" s="22">
        <v>115000</v>
      </c>
      <c r="E30" s="23">
        <v>115000</v>
      </c>
      <c r="F30" s="24">
        <v>56851</v>
      </c>
      <c r="G30" s="9">
        <f t="shared" ref="G30:G33" si="4">F30/E30</f>
        <v>0.49435652173913042</v>
      </c>
    </row>
    <row r="31" spans="1:7" x14ac:dyDescent="0.25">
      <c r="A31" s="5"/>
      <c r="B31" s="20" t="s">
        <v>124</v>
      </c>
      <c r="C31" s="21" t="s">
        <v>125</v>
      </c>
      <c r="D31" s="22">
        <v>33198957</v>
      </c>
      <c r="E31" s="23">
        <v>33198957</v>
      </c>
      <c r="F31" s="24">
        <v>16599478.5</v>
      </c>
      <c r="G31" s="9">
        <f t="shared" si="4"/>
        <v>0.5</v>
      </c>
    </row>
    <row r="32" spans="1:7" x14ac:dyDescent="0.25">
      <c r="A32" s="5"/>
      <c r="B32" s="20" t="s">
        <v>126</v>
      </c>
      <c r="C32" s="21" t="s">
        <v>127</v>
      </c>
      <c r="D32" s="22">
        <v>0</v>
      </c>
      <c r="E32" s="23">
        <v>69300</v>
      </c>
      <c r="F32" s="24">
        <v>69300</v>
      </c>
      <c r="G32" s="9">
        <f t="shared" si="4"/>
        <v>1</v>
      </c>
    </row>
    <row r="33" spans="1:7" x14ac:dyDescent="0.25">
      <c r="A33" s="5"/>
      <c r="B33" s="20" t="s">
        <v>110</v>
      </c>
      <c r="C33" s="21" t="s">
        <v>111</v>
      </c>
      <c r="D33" s="22">
        <v>10697000</v>
      </c>
      <c r="E33" s="23">
        <v>10597000</v>
      </c>
      <c r="F33" s="24">
        <v>23595</v>
      </c>
      <c r="G33" s="9">
        <f t="shared" si="4"/>
        <v>2.2265735585543078E-3</v>
      </c>
    </row>
    <row r="34" spans="1:7" x14ac:dyDescent="0.25">
      <c r="A34" s="14" t="s">
        <v>132</v>
      </c>
      <c r="B34" s="15" t="s">
        <v>4</v>
      </c>
      <c r="C34" s="16" t="s">
        <v>133</v>
      </c>
      <c r="D34" s="17">
        <v>931000</v>
      </c>
      <c r="E34" s="18">
        <v>931000</v>
      </c>
      <c r="F34" s="17">
        <v>465500</v>
      </c>
      <c r="G34" s="19">
        <f>F34/E34</f>
        <v>0.5</v>
      </c>
    </row>
    <row r="35" spans="1:7" x14ac:dyDescent="0.25">
      <c r="A35" s="5"/>
      <c r="B35" s="20" t="s">
        <v>124</v>
      </c>
      <c r="C35" s="21" t="s">
        <v>125</v>
      </c>
      <c r="D35" s="22">
        <v>931000</v>
      </c>
      <c r="E35" s="23">
        <v>931000</v>
      </c>
      <c r="F35" s="24">
        <v>465500</v>
      </c>
      <c r="G35" s="9">
        <f>F35/E35</f>
        <v>0.5</v>
      </c>
    </row>
    <row r="36" spans="1:7" x14ac:dyDescent="0.25">
      <c r="A36" s="14" t="s">
        <v>50</v>
      </c>
      <c r="B36" s="15" t="s">
        <v>4</v>
      </c>
      <c r="C36" s="16" t="s">
        <v>51</v>
      </c>
      <c r="D36" s="17">
        <v>3273860</v>
      </c>
      <c r="E36" s="18">
        <v>3273860</v>
      </c>
      <c r="F36" s="17">
        <v>957287.97</v>
      </c>
      <c r="G36" s="19">
        <f>F36/E36</f>
        <v>0.2924034534158455</v>
      </c>
    </row>
    <row r="37" spans="1:7" x14ac:dyDescent="0.25">
      <c r="A37" s="5"/>
      <c r="B37" s="20" t="s">
        <v>134</v>
      </c>
      <c r="C37" s="21" t="s">
        <v>135</v>
      </c>
      <c r="D37" s="22">
        <v>1520000</v>
      </c>
      <c r="E37" s="23">
        <v>1520000</v>
      </c>
      <c r="F37" s="24">
        <v>364343</v>
      </c>
      <c r="G37" s="9">
        <f>F37/E37</f>
        <v>0.23969934210526317</v>
      </c>
    </row>
    <row r="38" spans="1:7" x14ac:dyDescent="0.25">
      <c r="A38" s="5"/>
      <c r="B38" s="20" t="s">
        <v>130</v>
      </c>
      <c r="C38" s="21" t="s">
        <v>131</v>
      </c>
      <c r="D38" s="22">
        <v>80000</v>
      </c>
      <c r="E38" s="23">
        <v>80000</v>
      </c>
      <c r="F38" s="24">
        <v>10500</v>
      </c>
      <c r="G38" s="9">
        <f t="shared" ref="G38:G55" si="5">F38/E38</f>
        <v>0.13125000000000001</v>
      </c>
    </row>
    <row r="39" spans="1:7" x14ac:dyDescent="0.25">
      <c r="A39" s="5"/>
      <c r="B39" s="20" t="s">
        <v>136</v>
      </c>
      <c r="C39" s="21" t="s">
        <v>137</v>
      </c>
      <c r="D39" s="22">
        <v>376960</v>
      </c>
      <c r="E39" s="23">
        <v>376960</v>
      </c>
      <c r="F39" s="24">
        <v>86488</v>
      </c>
      <c r="G39" s="9">
        <f t="shared" si="5"/>
        <v>0.22943548387096774</v>
      </c>
    </row>
    <row r="40" spans="1:7" x14ac:dyDescent="0.25">
      <c r="A40" s="5"/>
      <c r="B40" s="20" t="s">
        <v>138</v>
      </c>
      <c r="C40" s="21" t="s">
        <v>139</v>
      </c>
      <c r="D40" s="22">
        <v>136800</v>
      </c>
      <c r="E40" s="23">
        <v>136800</v>
      </c>
      <c r="F40" s="24">
        <v>20462</v>
      </c>
      <c r="G40" s="9">
        <f t="shared" si="5"/>
        <v>0.14957602339181286</v>
      </c>
    </row>
    <row r="41" spans="1:7" x14ac:dyDescent="0.25">
      <c r="A41" s="5"/>
      <c r="B41" s="20" t="s">
        <v>140</v>
      </c>
      <c r="C41" s="21" t="s">
        <v>141</v>
      </c>
      <c r="D41" s="22">
        <v>2000</v>
      </c>
      <c r="E41" s="23">
        <v>2000</v>
      </c>
      <c r="F41" s="22">
        <v>0</v>
      </c>
      <c r="G41" s="9">
        <f t="shared" si="5"/>
        <v>0</v>
      </c>
    </row>
    <row r="42" spans="1:7" x14ac:dyDescent="0.25">
      <c r="A42" s="5"/>
      <c r="B42" s="20" t="s">
        <v>142</v>
      </c>
      <c r="C42" s="21" t="s">
        <v>143</v>
      </c>
      <c r="D42" s="22">
        <v>260000</v>
      </c>
      <c r="E42" s="23">
        <v>260000</v>
      </c>
      <c r="F42" s="24">
        <v>72642.559999999998</v>
      </c>
      <c r="G42" s="9">
        <f t="shared" si="5"/>
        <v>0.27939446153846154</v>
      </c>
    </row>
    <row r="43" spans="1:7" x14ac:dyDescent="0.25">
      <c r="A43" s="5"/>
      <c r="B43" s="20" t="s">
        <v>144</v>
      </c>
      <c r="C43" s="21" t="s">
        <v>145</v>
      </c>
      <c r="D43" s="22">
        <v>120000</v>
      </c>
      <c r="E43" s="23">
        <v>120000</v>
      </c>
      <c r="F43" s="24">
        <v>0</v>
      </c>
      <c r="G43" s="9">
        <f t="shared" si="5"/>
        <v>0</v>
      </c>
    </row>
    <row r="44" spans="1:7" x14ac:dyDescent="0.25">
      <c r="A44" s="5"/>
      <c r="B44" s="20" t="s">
        <v>116</v>
      </c>
      <c r="C44" s="21" t="s">
        <v>117</v>
      </c>
      <c r="D44" s="22">
        <v>75000</v>
      </c>
      <c r="E44" s="23">
        <v>75000</v>
      </c>
      <c r="F44" s="24">
        <v>39712.46</v>
      </c>
      <c r="G44" s="9">
        <f t="shared" si="5"/>
        <v>0.5294994666666667</v>
      </c>
    </row>
    <row r="45" spans="1:7" x14ac:dyDescent="0.25">
      <c r="A45" s="5"/>
      <c r="B45" s="20" t="s">
        <v>146</v>
      </c>
      <c r="C45" s="21" t="s">
        <v>147</v>
      </c>
      <c r="D45" s="22">
        <v>4000</v>
      </c>
      <c r="E45" s="23">
        <v>4000</v>
      </c>
      <c r="F45" s="24">
        <v>1800</v>
      </c>
      <c r="G45" s="9">
        <f t="shared" si="5"/>
        <v>0.45</v>
      </c>
    </row>
    <row r="46" spans="1:7" x14ac:dyDescent="0.25">
      <c r="A46" s="5"/>
      <c r="B46" s="20" t="s">
        <v>148</v>
      </c>
      <c r="C46" s="21" t="s">
        <v>149</v>
      </c>
      <c r="D46" s="22">
        <v>360000</v>
      </c>
      <c r="E46" s="23">
        <v>360000</v>
      </c>
      <c r="F46" s="22">
        <v>190959.19</v>
      </c>
      <c r="G46" s="9">
        <f t="shared" si="5"/>
        <v>0.5304421944444444</v>
      </c>
    </row>
    <row r="47" spans="1:7" x14ac:dyDescent="0.25">
      <c r="A47" s="5"/>
      <c r="B47" s="20" t="s">
        <v>106</v>
      </c>
      <c r="C47" s="21" t="s">
        <v>107</v>
      </c>
      <c r="D47" s="22">
        <v>90000</v>
      </c>
      <c r="E47" s="23">
        <v>90000</v>
      </c>
      <c r="F47" s="24">
        <v>25074</v>
      </c>
      <c r="G47" s="9">
        <f t="shared" si="5"/>
        <v>0.27860000000000001</v>
      </c>
    </row>
    <row r="48" spans="1:7" x14ac:dyDescent="0.25">
      <c r="A48" s="5"/>
      <c r="B48" s="20" t="s">
        <v>150</v>
      </c>
      <c r="C48" s="21" t="s">
        <v>151</v>
      </c>
      <c r="D48" s="22">
        <v>20000</v>
      </c>
      <c r="E48" s="23">
        <v>20000</v>
      </c>
      <c r="F48" s="24">
        <v>3557</v>
      </c>
      <c r="G48" s="9">
        <f t="shared" si="5"/>
        <v>0.17785000000000001</v>
      </c>
    </row>
    <row r="49" spans="1:7" x14ac:dyDescent="0.25">
      <c r="A49" s="5"/>
      <c r="B49" s="20" t="s">
        <v>152</v>
      </c>
      <c r="C49" s="21" t="s">
        <v>153</v>
      </c>
      <c r="D49" s="22">
        <v>41100</v>
      </c>
      <c r="E49" s="23">
        <v>41100</v>
      </c>
      <c r="F49" s="24">
        <v>10470</v>
      </c>
      <c r="G49" s="9">
        <f t="shared" si="5"/>
        <v>0.25474452554744526</v>
      </c>
    </row>
    <row r="50" spans="1:7" x14ac:dyDescent="0.25">
      <c r="A50" s="5"/>
      <c r="B50" s="20" t="s">
        <v>118</v>
      </c>
      <c r="C50" s="21" t="s">
        <v>119</v>
      </c>
      <c r="D50" s="22">
        <v>120000</v>
      </c>
      <c r="E50" s="23">
        <v>120000</v>
      </c>
      <c r="F50" s="24">
        <v>65093.22</v>
      </c>
      <c r="G50" s="9">
        <f t="shared" si="5"/>
        <v>0.54244349999999997</v>
      </c>
    </row>
    <row r="51" spans="1:7" x14ac:dyDescent="0.25">
      <c r="A51" s="5"/>
      <c r="B51" s="20" t="s">
        <v>108</v>
      </c>
      <c r="C51" s="21" t="s">
        <v>109</v>
      </c>
      <c r="D51" s="22">
        <v>50000</v>
      </c>
      <c r="E51" s="23">
        <v>50000</v>
      </c>
      <c r="F51" s="22">
        <v>0</v>
      </c>
      <c r="G51" s="9">
        <f t="shared" si="5"/>
        <v>0</v>
      </c>
    </row>
    <row r="52" spans="1:7" x14ac:dyDescent="0.25">
      <c r="A52" s="5"/>
      <c r="B52" s="20" t="s">
        <v>154</v>
      </c>
      <c r="C52" s="21" t="s">
        <v>155</v>
      </c>
      <c r="D52" s="22">
        <v>3000</v>
      </c>
      <c r="E52" s="23">
        <v>3000</v>
      </c>
      <c r="F52" s="24">
        <v>0</v>
      </c>
      <c r="G52" s="9">
        <f t="shared" si="5"/>
        <v>0</v>
      </c>
    </row>
    <row r="53" spans="1:7" x14ac:dyDescent="0.25">
      <c r="A53" s="5"/>
      <c r="B53" s="20" t="s">
        <v>156</v>
      </c>
      <c r="C53" s="21" t="s">
        <v>157</v>
      </c>
      <c r="D53" s="22">
        <v>15000</v>
      </c>
      <c r="E53" s="23">
        <v>15000</v>
      </c>
      <c r="F53" s="24">
        <v>4509.54</v>
      </c>
      <c r="G53" s="9">
        <f t="shared" si="5"/>
        <v>0.30063600000000001</v>
      </c>
    </row>
    <row r="54" spans="1:7" x14ac:dyDescent="0.25">
      <c r="A54" s="5"/>
      <c r="B54" s="20" t="s">
        <v>158</v>
      </c>
      <c r="C54" s="21" t="s">
        <v>159</v>
      </c>
      <c r="D54" s="22">
        <v>0</v>
      </c>
      <c r="E54" s="23">
        <v>0</v>
      </c>
      <c r="F54" s="24">
        <v>2000</v>
      </c>
      <c r="G54" s="9">
        <v>0</v>
      </c>
    </row>
    <row r="55" spans="1:7" x14ac:dyDescent="0.25">
      <c r="A55" s="5"/>
      <c r="B55" s="20" t="s">
        <v>160</v>
      </c>
      <c r="C55" s="21" t="s">
        <v>161</v>
      </c>
      <c r="D55" s="22">
        <v>0</v>
      </c>
      <c r="E55" s="23">
        <v>0</v>
      </c>
      <c r="F55" s="24">
        <v>59677</v>
      </c>
      <c r="G55" s="9">
        <v>0</v>
      </c>
    </row>
    <row r="56" spans="1:7" x14ac:dyDescent="0.25">
      <c r="A56" s="14" t="s">
        <v>162</v>
      </c>
      <c r="B56" s="15" t="s">
        <v>4</v>
      </c>
      <c r="C56" s="16" t="s">
        <v>163</v>
      </c>
      <c r="D56" s="17">
        <v>100280</v>
      </c>
      <c r="E56" s="18">
        <v>100280</v>
      </c>
      <c r="F56" s="17">
        <v>0</v>
      </c>
      <c r="G56" s="19">
        <f>F56/E56</f>
        <v>0</v>
      </c>
    </row>
    <row r="57" spans="1:7" x14ac:dyDescent="0.25">
      <c r="A57" s="5"/>
      <c r="B57" s="20" t="s">
        <v>130</v>
      </c>
      <c r="C57" s="21" t="s">
        <v>131</v>
      </c>
      <c r="D57" s="22">
        <v>60000</v>
      </c>
      <c r="E57" s="23">
        <v>60000</v>
      </c>
      <c r="F57" s="24">
        <v>0</v>
      </c>
      <c r="G57" s="9">
        <f>F57/E57</f>
        <v>0</v>
      </c>
    </row>
    <row r="58" spans="1:7" x14ac:dyDescent="0.25">
      <c r="A58" s="5"/>
      <c r="B58" s="20" t="s">
        <v>136</v>
      </c>
      <c r="C58" s="21" t="s">
        <v>137</v>
      </c>
      <c r="D58" s="22">
        <v>14880</v>
      </c>
      <c r="E58" s="23">
        <v>14880</v>
      </c>
      <c r="F58" s="24">
        <v>0</v>
      </c>
      <c r="G58" s="9">
        <f t="shared" ref="G58:G60" si="6">F58/E58</f>
        <v>0</v>
      </c>
    </row>
    <row r="59" spans="1:7" x14ac:dyDescent="0.25">
      <c r="A59" s="5"/>
      <c r="B59" s="20" t="s">
        <v>138</v>
      </c>
      <c r="C59" s="21" t="s">
        <v>139</v>
      </c>
      <c r="D59" s="22">
        <v>5400</v>
      </c>
      <c r="E59" s="23">
        <v>5400</v>
      </c>
      <c r="F59" s="24">
        <v>0</v>
      </c>
      <c r="G59" s="9">
        <f t="shared" si="6"/>
        <v>0</v>
      </c>
    </row>
    <row r="60" spans="1:7" x14ac:dyDescent="0.25">
      <c r="A60" s="5"/>
      <c r="B60" s="20" t="s">
        <v>116</v>
      </c>
      <c r="C60" s="21" t="s">
        <v>117</v>
      </c>
      <c r="D60" s="22">
        <v>10000</v>
      </c>
      <c r="E60" s="23">
        <v>10000</v>
      </c>
      <c r="F60" s="24">
        <v>0</v>
      </c>
      <c r="G60" s="9">
        <f t="shared" si="6"/>
        <v>0</v>
      </c>
    </row>
    <row r="61" spans="1:7" x14ac:dyDescent="0.25">
      <c r="A61" s="5"/>
      <c r="B61" s="20" t="s">
        <v>118</v>
      </c>
      <c r="C61" s="21" t="s">
        <v>119</v>
      </c>
      <c r="D61" s="22">
        <v>10000</v>
      </c>
      <c r="E61" s="23">
        <v>10000</v>
      </c>
      <c r="F61" s="24">
        <v>0</v>
      </c>
      <c r="G61" s="9">
        <f>F61/E61</f>
        <v>0</v>
      </c>
    </row>
    <row r="62" spans="1:7" x14ac:dyDescent="0.25">
      <c r="A62" s="14" t="s">
        <v>54</v>
      </c>
      <c r="B62" s="15" t="s">
        <v>4</v>
      </c>
      <c r="C62" s="16" t="s">
        <v>55</v>
      </c>
      <c r="D62" s="17">
        <v>300000</v>
      </c>
      <c r="E62" s="18">
        <v>300000</v>
      </c>
      <c r="F62" s="17">
        <v>39388</v>
      </c>
      <c r="G62" s="19">
        <f>F62/E62</f>
        <v>0.13129333333333335</v>
      </c>
    </row>
    <row r="63" spans="1:7" x14ac:dyDescent="0.25">
      <c r="A63" s="5"/>
      <c r="B63" s="20" t="s">
        <v>130</v>
      </c>
      <c r="C63" s="21" t="s">
        <v>131</v>
      </c>
      <c r="D63" s="22">
        <v>100000</v>
      </c>
      <c r="E63" s="23">
        <v>100000</v>
      </c>
      <c r="F63" s="24">
        <v>5390</v>
      </c>
      <c r="G63" s="9">
        <f>F63/E63</f>
        <v>5.3900000000000003E-2</v>
      </c>
    </row>
    <row r="64" spans="1:7" x14ac:dyDescent="0.25">
      <c r="A64" s="5"/>
      <c r="B64" s="20" t="s">
        <v>144</v>
      </c>
      <c r="C64" s="21" t="s">
        <v>145</v>
      </c>
      <c r="D64" s="22">
        <v>40000</v>
      </c>
      <c r="E64" s="23">
        <v>40000</v>
      </c>
      <c r="F64" s="24">
        <v>29756</v>
      </c>
      <c r="G64" s="9">
        <f t="shared" ref="G64:G67" si="7">F64/E64</f>
        <v>0.74390000000000001</v>
      </c>
    </row>
    <row r="65" spans="1:7" x14ac:dyDescent="0.25">
      <c r="A65" s="5"/>
      <c r="B65" s="20" t="s">
        <v>106</v>
      </c>
      <c r="C65" s="21" t="s">
        <v>107</v>
      </c>
      <c r="D65" s="22">
        <v>5000</v>
      </c>
      <c r="E65" s="23">
        <v>5000</v>
      </c>
      <c r="F65" s="24">
        <v>854</v>
      </c>
      <c r="G65" s="9">
        <f t="shared" si="7"/>
        <v>0.17080000000000001</v>
      </c>
    </row>
    <row r="66" spans="1:7" x14ac:dyDescent="0.25">
      <c r="A66" s="5"/>
      <c r="B66" s="20" t="s">
        <v>118</v>
      </c>
      <c r="C66" s="21" t="s">
        <v>119</v>
      </c>
      <c r="D66" s="22">
        <v>15000</v>
      </c>
      <c r="E66" s="23">
        <v>15000</v>
      </c>
      <c r="F66" s="24">
        <v>3388</v>
      </c>
      <c r="G66" s="9">
        <f t="shared" si="7"/>
        <v>0.22586666666666666</v>
      </c>
    </row>
    <row r="67" spans="1:7" x14ac:dyDescent="0.25">
      <c r="A67" s="5"/>
      <c r="B67" s="20" t="s">
        <v>160</v>
      </c>
      <c r="C67" s="21" t="s">
        <v>161</v>
      </c>
      <c r="D67" s="22">
        <v>140000</v>
      </c>
      <c r="E67" s="23">
        <v>140000</v>
      </c>
      <c r="F67" s="24">
        <v>0</v>
      </c>
      <c r="G67" s="9">
        <f t="shared" si="7"/>
        <v>0</v>
      </c>
    </row>
    <row r="68" spans="1:7" x14ac:dyDescent="0.25">
      <c r="A68" s="14" t="s">
        <v>58</v>
      </c>
      <c r="B68" s="15" t="s">
        <v>4</v>
      </c>
      <c r="C68" s="16" t="s">
        <v>59</v>
      </c>
      <c r="D68" s="17">
        <v>879000</v>
      </c>
      <c r="E68" s="18">
        <v>879000</v>
      </c>
      <c r="F68" s="17">
        <v>277772</v>
      </c>
      <c r="G68" s="19">
        <f>F68/E68</f>
        <v>0.31600910125142206</v>
      </c>
    </row>
    <row r="69" spans="1:7" x14ac:dyDescent="0.25">
      <c r="A69" s="5"/>
      <c r="B69" s="20" t="s">
        <v>130</v>
      </c>
      <c r="C69" s="21" t="s">
        <v>131</v>
      </c>
      <c r="D69" s="22">
        <v>277000</v>
      </c>
      <c r="E69" s="23">
        <v>277000</v>
      </c>
      <c r="F69" s="24">
        <v>14100</v>
      </c>
      <c r="G69" s="9">
        <f>F69/E69</f>
        <v>5.0902527075812276E-2</v>
      </c>
    </row>
    <row r="70" spans="1:7" x14ac:dyDescent="0.25">
      <c r="A70" s="5"/>
      <c r="B70" s="20" t="s">
        <v>118</v>
      </c>
      <c r="C70" s="21" t="s">
        <v>119</v>
      </c>
      <c r="D70" s="22">
        <v>602000</v>
      </c>
      <c r="E70" s="23">
        <v>602000</v>
      </c>
      <c r="F70" s="24">
        <v>263672</v>
      </c>
      <c r="G70" s="9">
        <f>F70/E70</f>
        <v>0.43799335548172758</v>
      </c>
    </row>
    <row r="71" spans="1:7" x14ac:dyDescent="0.25">
      <c r="A71" s="14" t="s">
        <v>60</v>
      </c>
      <c r="B71" s="15" t="s">
        <v>4</v>
      </c>
      <c r="C71" s="16" t="s">
        <v>61</v>
      </c>
      <c r="D71" s="17">
        <v>2280000</v>
      </c>
      <c r="E71" s="18">
        <v>2295000</v>
      </c>
      <c r="F71" s="17">
        <v>1383250</v>
      </c>
      <c r="G71" s="19">
        <f>F71/E71</f>
        <v>0.602723311546841</v>
      </c>
    </row>
    <row r="72" spans="1:7" x14ac:dyDescent="0.25">
      <c r="A72" s="5"/>
      <c r="B72" s="20" t="s">
        <v>164</v>
      </c>
      <c r="C72" s="21" t="s">
        <v>165</v>
      </c>
      <c r="D72" s="22">
        <v>2280000</v>
      </c>
      <c r="E72" s="23">
        <v>2295000</v>
      </c>
      <c r="F72" s="24">
        <v>1383250</v>
      </c>
      <c r="G72" s="9">
        <f>F72/E72</f>
        <v>0.602723311546841</v>
      </c>
    </row>
    <row r="73" spans="1:7" x14ac:dyDescent="0.25">
      <c r="A73" s="14" t="s">
        <v>62</v>
      </c>
      <c r="B73" s="15" t="s">
        <v>4</v>
      </c>
      <c r="C73" s="16" t="s">
        <v>63</v>
      </c>
      <c r="D73" s="17">
        <v>1151000</v>
      </c>
      <c r="E73" s="18">
        <v>1156000</v>
      </c>
      <c r="F73" s="17">
        <v>104779</v>
      </c>
      <c r="G73" s="19">
        <f>F73/E73</f>
        <v>9.0639273356401387E-2</v>
      </c>
    </row>
    <row r="74" spans="1:7" x14ac:dyDescent="0.25">
      <c r="A74" s="5"/>
      <c r="B74" s="20" t="s">
        <v>130</v>
      </c>
      <c r="C74" s="21" t="s">
        <v>131</v>
      </c>
      <c r="D74" s="22">
        <v>80000</v>
      </c>
      <c r="E74" s="23">
        <v>80000</v>
      </c>
      <c r="F74" s="24">
        <v>0</v>
      </c>
      <c r="G74" s="9">
        <f>F74/E74</f>
        <v>0</v>
      </c>
    </row>
    <row r="75" spans="1:7" x14ac:dyDescent="0.25">
      <c r="A75" s="5"/>
      <c r="B75" s="20" t="s">
        <v>116</v>
      </c>
      <c r="C75" s="21" t="s">
        <v>117</v>
      </c>
      <c r="D75" s="22">
        <v>10000</v>
      </c>
      <c r="E75" s="23">
        <v>10000</v>
      </c>
      <c r="F75" s="24">
        <v>0</v>
      </c>
      <c r="G75" s="9">
        <f t="shared" ref="G75:G80" si="8">F75/E75</f>
        <v>0</v>
      </c>
    </row>
    <row r="76" spans="1:7" x14ac:dyDescent="0.25">
      <c r="A76" s="5"/>
      <c r="B76" s="20" t="s">
        <v>118</v>
      </c>
      <c r="C76" s="21" t="s">
        <v>119</v>
      </c>
      <c r="D76" s="22">
        <v>696000</v>
      </c>
      <c r="E76" s="23">
        <v>696000</v>
      </c>
      <c r="F76" s="24">
        <v>25363.8</v>
      </c>
      <c r="G76" s="9">
        <f t="shared" si="8"/>
        <v>3.6442241379310347E-2</v>
      </c>
    </row>
    <row r="77" spans="1:7" x14ac:dyDescent="0.25">
      <c r="A77" s="5"/>
      <c r="B77" s="20" t="s">
        <v>156</v>
      </c>
      <c r="C77" s="21" t="s">
        <v>157</v>
      </c>
      <c r="D77" s="22">
        <v>170000</v>
      </c>
      <c r="E77" s="23">
        <v>170000</v>
      </c>
      <c r="F77" s="24">
        <v>1464.2</v>
      </c>
      <c r="G77" s="9">
        <f t="shared" si="8"/>
        <v>8.6129411764705888E-3</v>
      </c>
    </row>
    <row r="78" spans="1:7" x14ac:dyDescent="0.25">
      <c r="A78" s="5"/>
      <c r="B78" s="20" t="s">
        <v>166</v>
      </c>
      <c r="C78" s="21" t="s">
        <v>167</v>
      </c>
      <c r="D78" s="22">
        <v>120000</v>
      </c>
      <c r="E78" s="23">
        <v>120000</v>
      </c>
      <c r="F78" s="24">
        <v>17951</v>
      </c>
      <c r="G78" s="9">
        <f t="shared" si="8"/>
        <v>0.14959166666666668</v>
      </c>
    </row>
    <row r="79" spans="1:7" x14ac:dyDescent="0.25">
      <c r="A79" s="5"/>
      <c r="B79" s="20" t="s">
        <v>168</v>
      </c>
      <c r="C79" s="21" t="s">
        <v>169</v>
      </c>
      <c r="D79" s="22">
        <v>75000</v>
      </c>
      <c r="E79" s="23">
        <v>75000</v>
      </c>
      <c r="F79" s="24">
        <v>0</v>
      </c>
      <c r="G79" s="9">
        <f t="shared" si="8"/>
        <v>0</v>
      </c>
    </row>
    <row r="80" spans="1:7" x14ac:dyDescent="0.25">
      <c r="A80" s="5"/>
      <c r="B80" s="20" t="s">
        <v>170</v>
      </c>
      <c r="C80" s="21" t="s">
        <v>171</v>
      </c>
      <c r="D80" s="22">
        <v>0</v>
      </c>
      <c r="E80" s="23">
        <v>5000</v>
      </c>
      <c r="F80" s="24">
        <v>60000</v>
      </c>
      <c r="G80" s="9">
        <v>0</v>
      </c>
    </row>
    <row r="81" spans="1:7" x14ac:dyDescent="0.25">
      <c r="A81" s="14" t="s">
        <v>172</v>
      </c>
      <c r="B81" s="15" t="s">
        <v>4</v>
      </c>
      <c r="C81" s="16" t="s">
        <v>173</v>
      </c>
      <c r="D81" s="17">
        <v>1320000</v>
      </c>
      <c r="E81" s="18">
        <v>1320000</v>
      </c>
      <c r="F81" s="17">
        <v>1269500</v>
      </c>
      <c r="G81" s="19">
        <f>F81/E81</f>
        <v>0.96174242424242429</v>
      </c>
    </row>
    <row r="82" spans="1:7" x14ac:dyDescent="0.25">
      <c r="A82" s="5"/>
      <c r="B82" s="20" t="s">
        <v>174</v>
      </c>
      <c r="C82" s="21" t="s">
        <v>175</v>
      </c>
      <c r="D82" s="22">
        <v>1120000</v>
      </c>
      <c r="E82" s="23">
        <v>1120000</v>
      </c>
      <c r="F82" s="24">
        <v>1069500</v>
      </c>
      <c r="G82" s="9">
        <f>F82/E82</f>
        <v>0.95491071428571428</v>
      </c>
    </row>
    <row r="83" spans="1:7" x14ac:dyDescent="0.25">
      <c r="A83" s="5"/>
      <c r="B83" s="20" t="s">
        <v>176</v>
      </c>
      <c r="C83" s="21" t="s">
        <v>177</v>
      </c>
      <c r="D83" s="22">
        <v>200000</v>
      </c>
      <c r="E83" s="23">
        <v>200000</v>
      </c>
      <c r="F83" s="24">
        <v>200000</v>
      </c>
      <c r="G83" s="9">
        <f>F83/E83</f>
        <v>1</v>
      </c>
    </row>
    <row r="84" spans="1:7" x14ac:dyDescent="0.25">
      <c r="A84" s="14" t="s">
        <v>178</v>
      </c>
      <c r="B84" s="15" t="s">
        <v>4</v>
      </c>
      <c r="C84" s="16" t="s">
        <v>179</v>
      </c>
      <c r="D84" s="17">
        <v>3529960</v>
      </c>
      <c r="E84" s="18">
        <v>3529960</v>
      </c>
      <c r="F84" s="17">
        <v>168464.1</v>
      </c>
      <c r="G84" s="19">
        <f>F84/E84</f>
        <v>4.7724081859284527E-2</v>
      </c>
    </row>
    <row r="85" spans="1:7" x14ac:dyDescent="0.25">
      <c r="A85" s="5"/>
      <c r="B85" s="20" t="s">
        <v>130</v>
      </c>
      <c r="C85" s="21" t="s">
        <v>131</v>
      </c>
      <c r="D85" s="22">
        <v>420000</v>
      </c>
      <c r="E85" s="23">
        <v>420000</v>
      </c>
      <c r="F85" s="24">
        <v>85627</v>
      </c>
      <c r="G85" s="9">
        <f>F85/E85</f>
        <v>0.20387380952380951</v>
      </c>
    </row>
    <row r="86" spans="1:7" x14ac:dyDescent="0.25">
      <c r="A86" s="5"/>
      <c r="B86" s="20" t="s">
        <v>136</v>
      </c>
      <c r="C86" s="21" t="s">
        <v>137</v>
      </c>
      <c r="D86" s="22">
        <v>104160</v>
      </c>
      <c r="E86" s="23">
        <v>104160</v>
      </c>
      <c r="F86" s="24">
        <v>19762</v>
      </c>
      <c r="G86" s="9">
        <f t="shared" ref="G86:G93" si="9">F86/E86</f>
        <v>0.18972734254992318</v>
      </c>
    </row>
    <row r="87" spans="1:7" x14ac:dyDescent="0.25">
      <c r="A87" s="5"/>
      <c r="B87" s="20" t="s">
        <v>138</v>
      </c>
      <c r="C87" s="21" t="s">
        <v>139</v>
      </c>
      <c r="D87" s="22">
        <v>37800</v>
      </c>
      <c r="E87" s="23">
        <v>37800</v>
      </c>
      <c r="F87" s="24">
        <v>7173</v>
      </c>
      <c r="G87" s="9">
        <f t="shared" si="9"/>
        <v>0.18976190476190477</v>
      </c>
    </row>
    <row r="88" spans="1:7" x14ac:dyDescent="0.25">
      <c r="A88" s="5"/>
      <c r="B88" s="20" t="s">
        <v>144</v>
      </c>
      <c r="C88" s="21" t="s">
        <v>145</v>
      </c>
      <c r="D88" s="22">
        <v>200000</v>
      </c>
      <c r="E88" s="23">
        <v>200000</v>
      </c>
      <c r="F88" s="24">
        <v>27479.1</v>
      </c>
      <c r="G88" s="9">
        <f t="shared" si="9"/>
        <v>0.1373955</v>
      </c>
    </row>
    <row r="89" spans="1:7" x14ac:dyDescent="0.25">
      <c r="A89" s="5"/>
      <c r="B89" s="20" t="s">
        <v>116</v>
      </c>
      <c r="C89" s="21" t="s">
        <v>117</v>
      </c>
      <c r="D89" s="22">
        <v>48000</v>
      </c>
      <c r="E89" s="23">
        <v>48000</v>
      </c>
      <c r="F89" s="24">
        <v>3134</v>
      </c>
      <c r="G89" s="9">
        <f t="shared" si="9"/>
        <v>6.5291666666666665E-2</v>
      </c>
    </row>
    <row r="90" spans="1:7" x14ac:dyDescent="0.25">
      <c r="A90" s="5"/>
      <c r="B90" s="20" t="s">
        <v>118</v>
      </c>
      <c r="C90" s="21" t="s">
        <v>119</v>
      </c>
      <c r="D90" s="22">
        <v>50000</v>
      </c>
      <c r="E90" s="23">
        <v>50000</v>
      </c>
      <c r="F90" s="24">
        <v>0</v>
      </c>
      <c r="G90" s="9">
        <f t="shared" si="9"/>
        <v>0</v>
      </c>
    </row>
    <row r="91" spans="1:7" x14ac:dyDescent="0.25">
      <c r="A91" s="5"/>
      <c r="B91" s="20" t="s">
        <v>108</v>
      </c>
      <c r="C91" s="21" t="s">
        <v>109</v>
      </c>
      <c r="D91" s="22">
        <v>120000</v>
      </c>
      <c r="E91" s="23">
        <v>120000</v>
      </c>
      <c r="F91" s="24">
        <v>25289</v>
      </c>
      <c r="G91" s="9">
        <f t="shared" si="9"/>
        <v>0.21074166666666666</v>
      </c>
    </row>
    <row r="92" spans="1:7" x14ac:dyDescent="0.25">
      <c r="A92" s="5"/>
      <c r="B92" s="20" t="s">
        <v>110</v>
      </c>
      <c r="C92" s="21" t="s">
        <v>111</v>
      </c>
      <c r="D92" s="22">
        <v>2350000</v>
      </c>
      <c r="E92" s="23">
        <v>2350000</v>
      </c>
      <c r="F92" s="24">
        <v>0</v>
      </c>
      <c r="G92" s="9">
        <f t="shared" si="9"/>
        <v>0</v>
      </c>
    </row>
    <row r="93" spans="1:7" x14ac:dyDescent="0.25">
      <c r="A93" s="5"/>
      <c r="B93" s="20" t="s">
        <v>176</v>
      </c>
      <c r="C93" s="21" t="s">
        <v>177</v>
      </c>
      <c r="D93" s="22">
        <v>200000</v>
      </c>
      <c r="E93" s="23">
        <v>200000</v>
      </c>
      <c r="F93" s="24">
        <v>0</v>
      </c>
      <c r="G93" s="9">
        <f t="shared" si="9"/>
        <v>0</v>
      </c>
    </row>
    <row r="94" spans="1:7" x14ac:dyDescent="0.25">
      <c r="A94" s="14" t="s">
        <v>180</v>
      </c>
      <c r="B94" s="15" t="s">
        <v>4</v>
      </c>
      <c r="C94" s="16" t="s">
        <v>181</v>
      </c>
      <c r="D94" s="17">
        <v>109000</v>
      </c>
      <c r="E94" s="18">
        <v>109000</v>
      </c>
      <c r="F94" s="17">
        <v>12133.5</v>
      </c>
      <c r="G94" s="19">
        <f>F94/E94</f>
        <v>0.11131651376146789</v>
      </c>
    </row>
    <row r="95" spans="1:7" x14ac:dyDescent="0.25">
      <c r="A95" s="5"/>
      <c r="B95" s="20" t="s">
        <v>130</v>
      </c>
      <c r="C95" s="21" t="s">
        <v>131</v>
      </c>
      <c r="D95" s="22">
        <v>42000</v>
      </c>
      <c r="E95" s="23">
        <v>42000</v>
      </c>
      <c r="F95" s="24">
        <v>10500</v>
      </c>
      <c r="G95" s="9">
        <f>F95/E95</f>
        <v>0.25</v>
      </c>
    </row>
    <row r="96" spans="1:7" x14ac:dyDescent="0.25">
      <c r="A96" s="5"/>
      <c r="B96" s="20" t="s">
        <v>142</v>
      </c>
      <c r="C96" s="21" t="s">
        <v>143</v>
      </c>
      <c r="D96" s="22">
        <v>5000</v>
      </c>
      <c r="E96" s="23">
        <v>5000</v>
      </c>
      <c r="F96" s="24">
        <v>0</v>
      </c>
      <c r="G96" s="9">
        <f t="shared" ref="G96:G98" si="10">F96/E96</f>
        <v>0</v>
      </c>
    </row>
    <row r="97" spans="1:7" x14ac:dyDescent="0.25">
      <c r="A97" s="5"/>
      <c r="B97" s="20" t="s">
        <v>116</v>
      </c>
      <c r="C97" s="21" t="s">
        <v>117</v>
      </c>
      <c r="D97" s="22">
        <v>7000</v>
      </c>
      <c r="E97" s="23">
        <v>7000</v>
      </c>
      <c r="F97" s="22">
        <v>0</v>
      </c>
      <c r="G97" s="9">
        <f t="shared" si="10"/>
        <v>0</v>
      </c>
    </row>
    <row r="98" spans="1:7" x14ac:dyDescent="0.25">
      <c r="A98" s="5"/>
      <c r="B98" s="20" t="s">
        <v>118</v>
      </c>
      <c r="C98" s="21" t="s">
        <v>119</v>
      </c>
      <c r="D98" s="22">
        <v>55000</v>
      </c>
      <c r="E98" s="23">
        <v>55000</v>
      </c>
      <c r="F98" s="24">
        <v>1633.5</v>
      </c>
      <c r="G98" s="9">
        <f t="shared" si="10"/>
        <v>2.9700000000000001E-2</v>
      </c>
    </row>
    <row r="99" spans="1:7" x14ac:dyDescent="0.25">
      <c r="A99" s="14" t="s">
        <v>64</v>
      </c>
      <c r="B99" s="15" t="s">
        <v>4</v>
      </c>
      <c r="C99" s="16" t="s">
        <v>65</v>
      </c>
      <c r="D99" s="17">
        <v>9491740</v>
      </c>
      <c r="E99" s="18">
        <v>9491740</v>
      </c>
      <c r="F99" s="17">
        <v>2323488.89</v>
      </c>
      <c r="G99" s="19">
        <f>F99/E99</f>
        <v>0.24479061689426809</v>
      </c>
    </row>
    <row r="100" spans="1:7" x14ac:dyDescent="0.25">
      <c r="A100" s="5"/>
      <c r="B100" s="20" t="s">
        <v>134</v>
      </c>
      <c r="C100" s="21" t="s">
        <v>135</v>
      </c>
      <c r="D100" s="22">
        <v>230000</v>
      </c>
      <c r="E100" s="23">
        <v>230000</v>
      </c>
      <c r="F100" s="24">
        <v>67760</v>
      </c>
      <c r="G100" s="9">
        <f>F100/E100</f>
        <v>0.2946086956521739</v>
      </c>
    </row>
    <row r="101" spans="1:7" x14ac:dyDescent="0.25">
      <c r="A101" s="5"/>
      <c r="B101" s="20" t="s">
        <v>130</v>
      </c>
      <c r="C101" s="21" t="s">
        <v>131</v>
      </c>
      <c r="D101" s="22">
        <v>10000</v>
      </c>
      <c r="E101" s="23">
        <v>10000</v>
      </c>
      <c r="F101" s="24">
        <v>0</v>
      </c>
      <c r="G101" s="9">
        <f t="shared" ref="G101:G111" si="11">F101/E101</f>
        <v>0</v>
      </c>
    </row>
    <row r="102" spans="1:7" x14ac:dyDescent="0.25">
      <c r="A102" s="5"/>
      <c r="B102" s="20" t="s">
        <v>136</v>
      </c>
      <c r="C102" s="21" t="s">
        <v>137</v>
      </c>
      <c r="D102" s="22">
        <v>57040</v>
      </c>
      <c r="E102" s="23">
        <v>57040</v>
      </c>
      <c r="F102" s="24">
        <v>15859</v>
      </c>
      <c r="G102" s="9">
        <f t="shared" si="11"/>
        <v>0.27803295932678823</v>
      </c>
    </row>
    <row r="103" spans="1:7" x14ac:dyDescent="0.25">
      <c r="A103" s="5"/>
      <c r="B103" s="20" t="s">
        <v>138</v>
      </c>
      <c r="C103" s="21" t="s">
        <v>139</v>
      </c>
      <c r="D103" s="22">
        <v>20700</v>
      </c>
      <c r="E103" s="23">
        <v>20700</v>
      </c>
      <c r="F103" s="24">
        <v>5756</v>
      </c>
      <c r="G103" s="9">
        <f t="shared" si="11"/>
        <v>0.27806763285024155</v>
      </c>
    </row>
    <row r="104" spans="1:7" x14ac:dyDescent="0.25">
      <c r="A104" s="5"/>
      <c r="B104" s="20" t="s">
        <v>144</v>
      </c>
      <c r="C104" s="21" t="s">
        <v>145</v>
      </c>
      <c r="D104" s="22">
        <v>10000</v>
      </c>
      <c r="E104" s="23">
        <v>10000</v>
      </c>
      <c r="F104" s="24">
        <v>0</v>
      </c>
      <c r="G104" s="9">
        <f t="shared" si="11"/>
        <v>0</v>
      </c>
    </row>
    <row r="105" spans="1:7" x14ac:dyDescent="0.25">
      <c r="A105" s="5"/>
      <c r="B105" s="20" t="s">
        <v>116</v>
      </c>
      <c r="C105" s="21" t="s">
        <v>117</v>
      </c>
      <c r="D105" s="22">
        <v>10000</v>
      </c>
      <c r="E105" s="23">
        <v>10000</v>
      </c>
      <c r="F105" s="24">
        <v>3541</v>
      </c>
      <c r="G105" s="9">
        <f t="shared" si="11"/>
        <v>0.35410000000000003</v>
      </c>
    </row>
    <row r="106" spans="1:7" x14ac:dyDescent="0.25">
      <c r="A106" s="5"/>
      <c r="B106" s="20" t="s">
        <v>146</v>
      </c>
      <c r="C106" s="21" t="s">
        <v>147</v>
      </c>
      <c r="D106" s="22">
        <v>280000</v>
      </c>
      <c r="E106" s="23">
        <v>280000</v>
      </c>
      <c r="F106" s="24">
        <v>130760</v>
      </c>
      <c r="G106" s="9">
        <f t="shared" si="11"/>
        <v>0.46700000000000003</v>
      </c>
    </row>
    <row r="107" spans="1:7" x14ac:dyDescent="0.25">
      <c r="A107" s="5"/>
      <c r="B107" s="20" t="s">
        <v>148</v>
      </c>
      <c r="C107" s="21" t="s">
        <v>149</v>
      </c>
      <c r="D107" s="22">
        <v>500000</v>
      </c>
      <c r="E107" s="23">
        <v>500000</v>
      </c>
      <c r="F107" s="24">
        <v>352443.73</v>
      </c>
      <c r="G107" s="9">
        <f t="shared" si="11"/>
        <v>0.70488745999999991</v>
      </c>
    </row>
    <row r="108" spans="1:7" x14ac:dyDescent="0.25">
      <c r="A108" s="5"/>
      <c r="B108" s="20" t="s">
        <v>106</v>
      </c>
      <c r="C108" s="21" t="s">
        <v>107</v>
      </c>
      <c r="D108" s="22">
        <v>240000</v>
      </c>
      <c r="E108" s="23">
        <v>240000</v>
      </c>
      <c r="F108" s="24">
        <v>101318</v>
      </c>
      <c r="G108" s="9">
        <f t="shared" si="11"/>
        <v>0.42215833333333336</v>
      </c>
    </row>
    <row r="109" spans="1:7" x14ac:dyDescent="0.25">
      <c r="A109" s="5"/>
      <c r="B109" s="20" t="s">
        <v>118</v>
      </c>
      <c r="C109" s="21" t="s">
        <v>119</v>
      </c>
      <c r="D109" s="22">
        <v>1450000</v>
      </c>
      <c r="E109" s="23">
        <v>1450000</v>
      </c>
      <c r="F109" s="22">
        <v>295048.2</v>
      </c>
      <c r="G109" s="9">
        <f t="shared" si="11"/>
        <v>0.20348151724137931</v>
      </c>
    </row>
    <row r="110" spans="1:7" x14ac:dyDescent="0.25">
      <c r="A110" s="5"/>
      <c r="B110" s="20" t="s">
        <v>108</v>
      </c>
      <c r="C110" s="21" t="s">
        <v>109</v>
      </c>
      <c r="D110" s="22">
        <v>595000</v>
      </c>
      <c r="E110" s="23">
        <v>595000</v>
      </c>
      <c r="F110" s="24">
        <v>758664.08</v>
      </c>
      <c r="G110" s="9">
        <f t="shared" si="11"/>
        <v>1.2750656806722689</v>
      </c>
    </row>
    <row r="111" spans="1:7" x14ac:dyDescent="0.25">
      <c r="A111" s="5"/>
      <c r="B111" s="20" t="s">
        <v>110</v>
      </c>
      <c r="C111" s="21" t="s">
        <v>111</v>
      </c>
      <c r="D111" s="22">
        <v>6089000</v>
      </c>
      <c r="E111" s="23">
        <v>6089000</v>
      </c>
      <c r="F111" s="24">
        <v>592338.88</v>
      </c>
      <c r="G111" s="9">
        <f t="shared" si="11"/>
        <v>9.7280157661356545E-2</v>
      </c>
    </row>
    <row r="112" spans="1:7" x14ac:dyDescent="0.25">
      <c r="A112" s="14" t="s">
        <v>66</v>
      </c>
      <c r="B112" s="15" t="s">
        <v>4</v>
      </c>
      <c r="C112" s="16" t="s">
        <v>67</v>
      </c>
      <c r="D112" s="17">
        <v>4535560</v>
      </c>
      <c r="E112" s="18">
        <v>5273560</v>
      </c>
      <c r="F112" s="17">
        <v>3952936.32</v>
      </c>
      <c r="G112" s="19">
        <f>F112/E112</f>
        <v>0.74957643792807893</v>
      </c>
    </row>
    <row r="113" spans="1:7" x14ac:dyDescent="0.25">
      <c r="A113" s="5"/>
      <c r="B113" s="20" t="s">
        <v>130</v>
      </c>
      <c r="C113" s="21" t="s">
        <v>131</v>
      </c>
      <c r="D113" s="22">
        <v>120000</v>
      </c>
      <c r="E113" s="23">
        <v>120000</v>
      </c>
      <c r="F113" s="24">
        <v>30629</v>
      </c>
      <c r="G113" s="9">
        <f>F113/E113</f>
        <v>0.25524166666666664</v>
      </c>
    </row>
    <row r="114" spans="1:7" x14ac:dyDescent="0.25">
      <c r="A114" s="5"/>
      <c r="B114" s="20" t="s">
        <v>136</v>
      </c>
      <c r="C114" s="21" t="s">
        <v>137</v>
      </c>
      <c r="D114" s="22">
        <v>29760</v>
      </c>
      <c r="E114" s="23">
        <v>29760</v>
      </c>
      <c r="F114" s="24">
        <v>7506</v>
      </c>
      <c r="G114" s="9">
        <f t="shared" ref="G114:G125" si="12">F114/E114</f>
        <v>0.25221774193548385</v>
      </c>
    </row>
    <row r="115" spans="1:7" x14ac:dyDescent="0.25">
      <c r="A115" s="5"/>
      <c r="B115" s="20" t="s">
        <v>138</v>
      </c>
      <c r="C115" s="21" t="s">
        <v>139</v>
      </c>
      <c r="D115" s="22">
        <v>10800</v>
      </c>
      <c r="E115" s="23">
        <v>10800</v>
      </c>
      <c r="F115" s="24">
        <v>2724</v>
      </c>
      <c r="G115" s="9">
        <f t="shared" si="12"/>
        <v>0.25222222222222224</v>
      </c>
    </row>
    <row r="116" spans="1:7" x14ac:dyDescent="0.25">
      <c r="A116" s="5"/>
      <c r="B116" s="20" t="s">
        <v>144</v>
      </c>
      <c r="C116" s="21" t="s">
        <v>145</v>
      </c>
      <c r="D116" s="22">
        <v>15000</v>
      </c>
      <c r="E116" s="23">
        <v>15000</v>
      </c>
      <c r="F116" s="24">
        <v>40807.129999999997</v>
      </c>
      <c r="G116" s="9">
        <f t="shared" si="12"/>
        <v>2.7204753333333334</v>
      </c>
    </row>
    <row r="117" spans="1:7" x14ac:dyDescent="0.25">
      <c r="A117" s="5"/>
      <c r="B117" s="20" t="s">
        <v>116</v>
      </c>
      <c r="C117" s="21" t="s">
        <v>117</v>
      </c>
      <c r="D117" s="22">
        <v>40000</v>
      </c>
      <c r="E117" s="23">
        <v>40000</v>
      </c>
      <c r="F117" s="24">
        <v>46661.74</v>
      </c>
      <c r="G117" s="9">
        <f t="shared" si="12"/>
        <v>1.1665435</v>
      </c>
    </row>
    <row r="118" spans="1:7" x14ac:dyDescent="0.25">
      <c r="A118" s="5"/>
      <c r="B118" s="20" t="s">
        <v>146</v>
      </c>
      <c r="C118" s="21" t="s">
        <v>147</v>
      </c>
      <c r="D118" s="22">
        <v>150000</v>
      </c>
      <c r="E118" s="23">
        <v>150000</v>
      </c>
      <c r="F118" s="24">
        <v>60090</v>
      </c>
      <c r="G118" s="9">
        <f t="shared" si="12"/>
        <v>0.40060000000000001</v>
      </c>
    </row>
    <row r="119" spans="1:7" x14ac:dyDescent="0.25">
      <c r="A119" s="5"/>
      <c r="B119" s="20" t="s">
        <v>182</v>
      </c>
      <c r="C119" s="21" t="s">
        <v>183</v>
      </c>
      <c r="D119" s="22">
        <v>300000</v>
      </c>
      <c r="E119" s="23">
        <v>300000</v>
      </c>
      <c r="F119" s="24">
        <v>74280</v>
      </c>
      <c r="G119" s="9">
        <f t="shared" si="12"/>
        <v>0.24759999999999999</v>
      </c>
    </row>
    <row r="120" spans="1:7" x14ac:dyDescent="0.25">
      <c r="A120" s="5"/>
      <c r="B120" s="20" t="s">
        <v>148</v>
      </c>
      <c r="C120" s="21" t="s">
        <v>149</v>
      </c>
      <c r="D120" s="22">
        <v>300000</v>
      </c>
      <c r="E120" s="23">
        <v>300000</v>
      </c>
      <c r="F120" s="24">
        <v>96610</v>
      </c>
      <c r="G120" s="9">
        <f t="shared" si="12"/>
        <v>0.32203333333333334</v>
      </c>
    </row>
    <row r="121" spans="1:7" x14ac:dyDescent="0.25">
      <c r="A121" s="5"/>
      <c r="B121" s="20" t="s">
        <v>106</v>
      </c>
      <c r="C121" s="21" t="s">
        <v>107</v>
      </c>
      <c r="D121" s="22">
        <v>460000</v>
      </c>
      <c r="E121" s="23">
        <v>460000</v>
      </c>
      <c r="F121" s="24">
        <v>470238.8</v>
      </c>
      <c r="G121" s="9">
        <f t="shared" si="12"/>
        <v>1.0222582608695652</v>
      </c>
    </row>
    <row r="122" spans="1:7" x14ac:dyDescent="0.25">
      <c r="A122" s="5"/>
      <c r="B122" s="20" t="s">
        <v>118</v>
      </c>
      <c r="C122" s="21" t="s">
        <v>119</v>
      </c>
      <c r="D122" s="22">
        <v>400000</v>
      </c>
      <c r="E122" s="23">
        <v>400000</v>
      </c>
      <c r="F122" s="22">
        <v>53926.39</v>
      </c>
      <c r="G122" s="9">
        <f t="shared" si="12"/>
        <v>0.134815975</v>
      </c>
    </row>
    <row r="123" spans="1:7" x14ac:dyDescent="0.25">
      <c r="A123" s="5"/>
      <c r="B123" s="20" t="s">
        <v>108</v>
      </c>
      <c r="C123" s="21" t="s">
        <v>109</v>
      </c>
      <c r="D123" s="22">
        <v>710000</v>
      </c>
      <c r="E123" s="23">
        <v>710000</v>
      </c>
      <c r="F123" s="24">
        <v>868347.63</v>
      </c>
      <c r="G123" s="9">
        <f t="shared" si="12"/>
        <v>1.2230248309859155</v>
      </c>
    </row>
    <row r="124" spans="1:7" x14ac:dyDescent="0.25">
      <c r="A124" s="5"/>
      <c r="B124" s="20" t="s">
        <v>184</v>
      </c>
      <c r="C124" s="21" t="s">
        <v>185</v>
      </c>
      <c r="D124" s="22">
        <v>0</v>
      </c>
      <c r="E124" s="23">
        <v>0</v>
      </c>
      <c r="F124" s="24">
        <v>14509</v>
      </c>
      <c r="G124" s="9">
        <v>0</v>
      </c>
    </row>
    <row r="125" spans="1:7" x14ac:dyDescent="0.25">
      <c r="A125" s="5"/>
      <c r="B125" s="20" t="s">
        <v>110</v>
      </c>
      <c r="C125" s="21" t="s">
        <v>111</v>
      </c>
      <c r="D125" s="22">
        <v>2000000</v>
      </c>
      <c r="E125" s="23">
        <v>2738000</v>
      </c>
      <c r="F125" s="24">
        <v>2186606.63</v>
      </c>
      <c r="G125" s="9">
        <f t="shared" si="12"/>
        <v>0.79861454711468216</v>
      </c>
    </row>
    <row r="126" spans="1:7" x14ac:dyDescent="0.25">
      <c r="A126" s="14" t="s">
        <v>68</v>
      </c>
      <c r="B126" s="15" t="s">
        <v>4</v>
      </c>
      <c r="C126" s="16" t="s">
        <v>69</v>
      </c>
      <c r="D126" s="17">
        <v>7637672</v>
      </c>
      <c r="E126" s="18">
        <v>7637672</v>
      </c>
      <c r="F126" s="17">
        <v>72600</v>
      </c>
      <c r="G126" s="19">
        <f>F126/E126</f>
        <v>9.5055142457020937E-3</v>
      </c>
    </row>
    <row r="127" spans="1:7" x14ac:dyDescent="0.25">
      <c r="A127" s="5"/>
      <c r="B127" s="20" t="s">
        <v>110</v>
      </c>
      <c r="C127" s="21" t="s">
        <v>111</v>
      </c>
      <c r="D127" s="22">
        <v>7637672</v>
      </c>
      <c r="E127" s="23">
        <v>7637672</v>
      </c>
      <c r="F127" s="24">
        <v>72600</v>
      </c>
      <c r="G127" s="9">
        <f>F127/E127</f>
        <v>9.5055142457020937E-3</v>
      </c>
    </row>
    <row r="128" spans="1:7" x14ac:dyDescent="0.25">
      <c r="A128" s="14" t="s">
        <v>70</v>
      </c>
      <c r="B128" s="15" t="s">
        <v>4</v>
      </c>
      <c r="C128" s="16" t="s">
        <v>71</v>
      </c>
      <c r="D128" s="17">
        <v>210000</v>
      </c>
      <c r="E128" s="18">
        <v>210000</v>
      </c>
      <c r="F128" s="17">
        <v>45382</v>
      </c>
      <c r="G128" s="19">
        <f>F128/E128</f>
        <v>0.21610476190476191</v>
      </c>
    </row>
    <row r="129" spans="1:7" x14ac:dyDescent="0.25">
      <c r="A129" s="5"/>
      <c r="B129" s="20" t="s">
        <v>130</v>
      </c>
      <c r="C129" s="21" t="s">
        <v>131</v>
      </c>
      <c r="D129" s="22">
        <v>80000</v>
      </c>
      <c r="E129" s="23">
        <v>80000</v>
      </c>
      <c r="F129" s="24">
        <v>27600</v>
      </c>
      <c r="G129" s="9">
        <f>F129/E129</f>
        <v>0.34499999999999997</v>
      </c>
    </row>
    <row r="130" spans="1:7" x14ac:dyDescent="0.25">
      <c r="A130" s="5"/>
      <c r="B130" s="20" t="s">
        <v>106</v>
      </c>
      <c r="C130" s="21" t="s">
        <v>107</v>
      </c>
      <c r="D130" s="22">
        <v>40000</v>
      </c>
      <c r="E130" s="23">
        <v>40000</v>
      </c>
      <c r="F130" s="24">
        <v>7500</v>
      </c>
      <c r="G130" s="9">
        <f t="shared" ref="G130:G132" si="13">F130/E130</f>
        <v>0.1875</v>
      </c>
    </row>
    <row r="131" spans="1:7" x14ac:dyDescent="0.25">
      <c r="A131" s="5"/>
      <c r="B131" s="20" t="s">
        <v>118</v>
      </c>
      <c r="C131" s="21" t="s">
        <v>119</v>
      </c>
      <c r="D131" s="22">
        <v>60000</v>
      </c>
      <c r="E131" s="23">
        <v>60000</v>
      </c>
      <c r="F131" s="22">
        <v>10282</v>
      </c>
      <c r="G131" s="9">
        <f t="shared" si="13"/>
        <v>0.17136666666666667</v>
      </c>
    </row>
    <row r="132" spans="1:7" x14ac:dyDescent="0.25">
      <c r="A132" s="5"/>
      <c r="B132" s="20" t="s">
        <v>108</v>
      </c>
      <c r="C132" s="21" t="s">
        <v>109</v>
      </c>
      <c r="D132" s="22">
        <v>30000</v>
      </c>
      <c r="E132" s="23">
        <v>30000</v>
      </c>
      <c r="F132" s="24">
        <v>0</v>
      </c>
      <c r="G132" s="9">
        <f t="shared" si="13"/>
        <v>0</v>
      </c>
    </row>
    <row r="133" spans="1:7" x14ac:dyDescent="0.25">
      <c r="A133" s="14" t="s">
        <v>186</v>
      </c>
      <c r="B133" s="15" t="s">
        <v>4</v>
      </c>
      <c r="C133" s="16" t="s">
        <v>187</v>
      </c>
      <c r="D133" s="17">
        <v>909700</v>
      </c>
      <c r="E133" s="18">
        <v>909700</v>
      </c>
      <c r="F133" s="17">
        <v>183920</v>
      </c>
      <c r="G133" s="19">
        <f>F133/E133</f>
        <v>0.20217654171704957</v>
      </c>
    </row>
    <row r="134" spans="1:7" x14ac:dyDescent="0.25">
      <c r="A134" s="5"/>
      <c r="B134" s="20" t="s">
        <v>188</v>
      </c>
      <c r="C134" s="21" t="s">
        <v>189</v>
      </c>
      <c r="D134" s="22">
        <v>909700</v>
      </c>
      <c r="E134" s="23">
        <v>909700</v>
      </c>
      <c r="F134" s="24">
        <v>183920</v>
      </c>
      <c r="G134" s="9">
        <f>F134/E134</f>
        <v>0.20217654171704957</v>
      </c>
    </row>
    <row r="135" spans="1:7" x14ac:dyDescent="0.25">
      <c r="A135" s="14" t="s">
        <v>72</v>
      </c>
      <c r="B135" s="15" t="s">
        <v>4</v>
      </c>
      <c r="C135" s="16" t="s">
        <v>73</v>
      </c>
      <c r="D135" s="17">
        <v>27723081</v>
      </c>
      <c r="E135" s="18">
        <v>27802081</v>
      </c>
      <c r="F135" s="17">
        <v>13535548.960000001</v>
      </c>
      <c r="G135" s="19">
        <f>F135/E135</f>
        <v>0.48685380637514153</v>
      </c>
    </row>
    <row r="136" spans="1:7" x14ac:dyDescent="0.25">
      <c r="A136" s="5"/>
      <c r="B136" s="20" t="s">
        <v>122</v>
      </c>
      <c r="C136" s="21" t="s">
        <v>123</v>
      </c>
      <c r="D136" s="22">
        <v>1916640</v>
      </c>
      <c r="E136" s="23">
        <v>1916640</v>
      </c>
      <c r="F136" s="24">
        <v>453750</v>
      </c>
      <c r="G136" s="9">
        <f>F136/E136</f>
        <v>0.23674242424242425</v>
      </c>
    </row>
    <row r="137" spans="1:7" x14ac:dyDescent="0.25">
      <c r="A137" s="5"/>
      <c r="B137" s="20" t="s">
        <v>190</v>
      </c>
      <c r="C137" s="21" t="s">
        <v>191</v>
      </c>
      <c r="D137" s="22">
        <v>450000</v>
      </c>
      <c r="E137" s="23">
        <v>450000</v>
      </c>
      <c r="F137" s="24">
        <v>374199.17</v>
      </c>
      <c r="G137" s="9">
        <f t="shared" ref="G137:G141" si="14">F137/E137</f>
        <v>0.83155371111111109</v>
      </c>
    </row>
    <row r="138" spans="1:7" x14ac:dyDescent="0.25">
      <c r="A138" s="5"/>
      <c r="B138" s="20" t="s">
        <v>118</v>
      </c>
      <c r="C138" s="21" t="s">
        <v>119</v>
      </c>
      <c r="D138" s="22">
        <v>230000</v>
      </c>
      <c r="E138" s="23">
        <v>230000</v>
      </c>
      <c r="F138" s="22">
        <v>115394.29</v>
      </c>
      <c r="G138" s="9">
        <f t="shared" si="14"/>
        <v>0.50171430434782605</v>
      </c>
    </row>
    <row r="139" spans="1:7" x14ac:dyDescent="0.25">
      <c r="A139" s="5"/>
      <c r="B139" s="20" t="s">
        <v>124</v>
      </c>
      <c r="C139" s="21" t="s">
        <v>125</v>
      </c>
      <c r="D139" s="22">
        <v>24626441</v>
      </c>
      <c r="E139" s="23">
        <v>24626441</v>
      </c>
      <c r="F139" s="24">
        <v>12313205.5</v>
      </c>
      <c r="G139" s="9">
        <f t="shared" si="14"/>
        <v>0.49999939089858741</v>
      </c>
    </row>
    <row r="140" spans="1:7" x14ac:dyDescent="0.25">
      <c r="A140" s="5"/>
      <c r="B140" s="20" t="s">
        <v>110</v>
      </c>
      <c r="C140" s="21" t="s">
        <v>111</v>
      </c>
      <c r="D140" s="22">
        <v>300000</v>
      </c>
      <c r="E140" s="23">
        <v>300000</v>
      </c>
      <c r="F140" s="24">
        <v>0</v>
      </c>
      <c r="G140" s="9">
        <f t="shared" si="14"/>
        <v>0</v>
      </c>
    </row>
    <row r="141" spans="1:7" x14ac:dyDescent="0.25">
      <c r="A141" s="5"/>
      <c r="B141" s="20" t="s">
        <v>192</v>
      </c>
      <c r="C141" s="21" t="s">
        <v>193</v>
      </c>
      <c r="D141" s="22">
        <v>200000</v>
      </c>
      <c r="E141" s="23">
        <v>279000</v>
      </c>
      <c r="F141" s="24">
        <v>279000</v>
      </c>
      <c r="G141" s="9">
        <f t="shared" si="14"/>
        <v>1</v>
      </c>
    </row>
    <row r="142" spans="1:7" x14ac:dyDescent="0.25">
      <c r="A142" s="14" t="s">
        <v>194</v>
      </c>
      <c r="B142" s="15" t="s">
        <v>4</v>
      </c>
      <c r="C142" s="16" t="s">
        <v>195</v>
      </c>
      <c r="D142" s="17">
        <v>200000</v>
      </c>
      <c r="E142" s="18">
        <v>200000</v>
      </c>
      <c r="F142" s="17">
        <v>0</v>
      </c>
      <c r="G142" s="19">
        <f>F142/E142</f>
        <v>0</v>
      </c>
    </row>
    <row r="143" spans="1:7" x14ac:dyDescent="0.25">
      <c r="A143" s="5"/>
      <c r="B143" s="20" t="s">
        <v>118</v>
      </c>
      <c r="C143" s="21" t="s">
        <v>119</v>
      </c>
      <c r="D143" s="22">
        <v>200000</v>
      </c>
      <c r="E143" s="23">
        <v>200000</v>
      </c>
      <c r="F143" s="24">
        <v>0</v>
      </c>
      <c r="G143" s="9">
        <f>F143/E143</f>
        <v>0</v>
      </c>
    </row>
    <row r="144" spans="1:7" x14ac:dyDescent="0.25">
      <c r="A144" s="14" t="s">
        <v>79</v>
      </c>
      <c r="B144" s="15" t="s">
        <v>4</v>
      </c>
      <c r="C144" s="16" t="s">
        <v>80</v>
      </c>
      <c r="D144" s="17">
        <v>11727000</v>
      </c>
      <c r="E144" s="18">
        <v>11727000</v>
      </c>
      <c r="F144" s="17">
        <v>1439674.58</v>
      </c>
      <c r="G144" s="19">
        <f>F144/E144</f>
        <v>0.12276580370086126</v>
      </c>
    </row>
    <row r="145" spans="1:7" x14ac:dyDescent="0.25">
      <c r="A145" s="5"/>
      <c r="B145" s="20" t="s">
        <v>144</v>
      </c>
      <c r="C145" s="21" t="s">
        <v>145</v>
      </c>
      <c r="D145" s="22">
        <v>2400000</v>
      </c>
      <c r="E145" s="23">
        <v>2400000</v>
      </c>
      <c r="F145" s="24">
        <v>0</v>
      </c>
      <c r="G145" s="9">
        <f>F145/E145</f>
        <v>0</v>
      </c>
    </row>
    <row r="146" spans="1:7" x14ac:dyDescent="0.25">
      <c r="A146" s="5"/>
      <c r="B146" s="20" t="s">
        <v>116</v>
      </c>
      <c r="C146" s="21" t="s">
        <v>117</v>
      </c>
      <c r="D146" s="22">
        <v>65000</v>
      </c>
      <c r="E146" s="23">
        <v>65000</v>
      </c>
      <c r="F146" s="24">
        <v>47121.88</v>
      </c>
      <c r="G146" s="9">
        <f t="shared" ref="G146:G149" si="15">F146/E146</f>
        <v>0.72495199999999993</v>
      </c>
    </row>
    <row r="147" spans="1:7" x14ac:dyDescent="0.25">
      <c r="A147" s="5"/>
      <c r="B147" s="20" t="s">
        <v>190</v>
      </c>
      <c r="C147" s="21" t="s">
        <v>191</v>
      </c>
      <c r="D147" s="22">
        <v>230000</v>
      </c>
      <c r="E147" s="23">
        <v>230000</v>
      </c>
      <c r="F147" s="22">
        <v>0</v>
      </c>
      <c r="G147" s="9">
        <f t="shared" si="15"/>
        <v>0</v>
      </c>
    </row>
    <row r="148" spans="1:7" x14ac:dyDescent="0.25">
      <c r="A148" s="5"/>
      <c r="B148" s="20" t="s">
        <v>118</v>
      </c>
      <c r="C148" s="21" t="s">
        <v>119</v>
      </c>
      <c r="D148" s="22">
        <v>8032000</v>
      </c>
      <c r="E148" s="23">
        <v>8032000</v>
      </c>
      <c r="F148" s="24">
        <v>1392552.7</v>
      </c>
      <c r="G148" s="9">
        <f t="shared" si="15"/>
        <v>0.17337558515936255</v>
      </c>
    </row>
    <row r="149" spans="1:7" x14ac:dyDescent="0.25">
      <c r="A149" s="5"/>
      <c r="B149" s="20" t="s">
        <v>110</v>
      </c>
      <c r="C149" s="21" t="s">
        <v>111</v>
      </c>
      <c r="D149" s="22">
        <v>1000000</v>
      </c>
      <c r="E149" s="23">
        <v>1000000</v>
      </c>
      <c r="F149" s="24">
        <v>0</v>
      </c>
      <c r="G149" s="9">
        <f t="shared" si="15"/>
        <v>0</v>
      </c>
    </row>
    <row r="150" spans="1:7" x14ac:dyDescent="0.25">
      <c r="A150" s="14" t="s">
        <v>196</v>
      </c>
      <c r="B150" s="15" t="s">
        <v>4</v>
      </c>
      <c r="C150" s="16" t="s">
        <v>197</v>
      </c>
      <c r="D150" s="17">
        <v>34000</v>
      </c>
      <c r="E150" s="18">
        <v>34000</v>
      </c>
      <c r="F150" s="17">
        <v>0</v>
      </c>
      <c r="G150" s="19">
        <f>F150/E150</f>
        <v>0</v>
      </c>
    </row>
    <row r="151" spans="1:7" x14ac:dyDescent="0.25">
      <c r="A151" s="5"/>
      <c r="B151" s="20" t="s">
        <v>130</v>
      </c>
      <c r="C151" s="21" t="s">
        <v>131</v>
      </c>
      <c r="D151" s="22">
        <v>10000</v>
      </c>
      <c r="E151" s="23">
        <v>10000</v>
      </c>
      <c r="F151" s="24">
        <v>0</v>
      </c>
      <c r="G151" s="9">
        <f>F151/E151</f>
        <v>0</v>
      </c>
    </row>
    <row r="152" spans="1:7" x14ac:dyDescent="0.25">
      <c r="A152" s="5"/>
      <c r="B152" s="20" t="s">
        <v>116</v>
      </c>
      <c r="C152" s="21" t="s">
        <v>117</v>
      </c>
      <c r="D152" s="22">
        <v>8000</v>
      </c>
      <c r="E152" s="23">
        <v>8000</v>
      </c>
      <c r="F152" s="24">
        <v>0</v>
      </c>
      <c r="G152" s="9">
        <f t="shared" ref="G152:G153" si="16">F152/E152</f>
        <v>0</v>
      </c>
    </row>
    <row r="153" spans="1:7" x14ac:dyDescent="0.25">
      <c r="A153" s="5"/>
      <c r="B153" s="20" t="s">
        <v>118</v>
      </c>
      <c r="C153" s="21" t="s">
        <v>119</v>
      </c>
      <c r="D153" s="22">
        <v>16000</v>
      </c>
      <c r="E153" s="23">
        <v>16000</v>
      </c>
      <c r="F153" s="22">
        <v>0</v>
      </c>
      <c r="G153" s="9">
        <f t="shared" si="16"/>
        <v>0</v>
      </c>
    </row>
    <row r="154" spans="1:7" x14ac:dyDescent="0.25">
      <c r="A154" s="14" t="s">
        <v>198</v>
      </c>
      <c r="B154" s="15" t="s">
        <v>4</v>
      </c>
      <c r="C154" s="16" t="s">
        <v>199</v>
      </c>
      <c r="D154" s="17">
        <v>3640500</v>
      </c>
      <c r="E154" s="18">
        <v>3640500</v>
      </c>
      <c r="F154" s="17">
        <v>450614.04</v>
      </c>
      <c r="G154" s="19">
        <f>F154/E154</f>
        <v>0.12377806345282241</v>
      </c>
    </row>
    <row r="155" spans="1:7" x14ac:dyDescent="0.25">
      <c r="A155" s="5"/>
      <c r="B155" s="20" t="s">
        <v>130</v>
      </c>
      <c r="C155" s="21" t="s">
        <v>131</v>
      </c>
      <c r="D155" s="22">
        <v>30000</v>
      </c>
      <c r="E155" s="23">
        <v>30000</v>
      </c>
      <c r="F155" s="24">
        <v>0</v>
      </c>
      <c r="G155" s="9">
        <f>F155/E155</f>
        <v>0</v>
      </c>
    </row>
    <row r="156" spans="1:7" x14ac:dyDescent="0.25">
      <c r="A156" s="5"/>
      <c r="B156" s="20" t="s">
        <v>144</v>
      </c>
      <c r="C156" s="21" t="s">
        <v>145</v>
      </c>
      <c r="D156" s="22">
        <v>445000</v>
      </c>
      <c r="E156" s="23">
        <v>445000</v>
      </c>
      <c r="F156" s="24">
        <v>20624.5</v>
      </c>
      <c r="G156" s="9">
        <f t="shared" ref="G156:G160" si="17">F156/E156</f>
        <v>4.6347191011235953E-2</v>
      </c>
    </row>
    <row r="157" spans="1:7" x14ac:dyDescent="0.25">
      <c r="A157" s="5"/>
      <c r="B157" s="20" t="s">
        <v>116</v>
      </c>
      <c r="C157" s="21" t="s">
        <v>117</v>
      </c>
      <c r="D157" s="22">
        <v>130000</v>
      </c>
      <c r="E157" s="23">
        <v>130000</v>
      </c>
      <c r="F157" s="22">
        <v>12829</v>
      </c>
      <c r="G157" s="9">
        <f t="shared" si="17"/>
        <v>9.8684615384615385E-2</v>
      </c>
    </row>
    <row r="158" spans="1:7" x14ac:dyDescent="0.25">
      <c r="A158" s="5"/>
      <c r="B158" s="20" t="s">
        <v>118</v>
      </c>
      <c r="C158" s="21" t="s">
        <v>119</v>
      </c>
      <c r="D158" s="22">
        <v>1600000</v>
      </c>
      <c r="E158" s="23">
        <v>1600000</v>
      </c>
      <c r="F158" s="24">
        <v>167413</v>
      </c>
      <c r="G158" s="9">
        <f t="shared" si="17"/>
        <v>0.10463312499999999</v>
      </c>
    </row>
    <row r="159" spans="1:7" x14ac:dyDescent="0.25">
      <c r="A159" s="5"/>
      <c r="B159" s="20" t="s">
        <v>108</v>
      </c>
      <c r="C159" s="21" t="s">
        <v>109</v>
      </c>
      <c r="D159" s="22">
        <v>300000</v>
      </c>
      <c r="E159" s="23">
        <v>300000</v>
      </c>
      <c r="F159" s="24">
        <v>51000</v>
      </c>
      <c r="G159" s="9">
        <f t="shared" si="17"/>
        <v>0.17</v>
      </c>
    </row>
    <row r="160" spans="1:7" x14ac:dyDescent="0.25">
      <c r="A160" s="5"/>
      <c r="B160" s="20" t="s">
        <v>110</v>
      </c>
      <c r="C160" s="21" t="s">
        <v>111</v>
      </c>
      <c r="D160" s="22">
        <v>1135500</v>
      </c>
      <c r="E160" s="23">
        <v>1135500</v>
      </c>
      <c r="F160" s="24">
        <v>198747.54</v>
      </c>
      <c r="G160" s="9">
        <f t="shared" si="17"/>
        <v>0.17503085865257598</v>
      </c>
    </row>
    <row r="161" spans="1:7" x14ac:dyDescent="0.25">
      <c r="A161" s="14" t="s">
        <v>200</v>
      </c>
      <c r="B161" s="15" t="s">
        <v>4</v>
      </c>
      <c r="C161" s="16" t="s">
        <v>201</v>
      </c>
      <c r="D161" s="17">
        <v>230000</v>
      </c>
      <c r="E161" s="18">
        <v>230000</v>
      </c>
      <c r="F161" s="17">
        <v>0</v>
      </c>
      <c r="G161" s="19">
        <f>F161/E161</f>
        <v>0</v>
      </c>
    </row>
    <row r="162" spans="1:7" x14ac:dyDescent="0.25">
      <c r="A162" s="5"/>
      <c r="B162" s="20" t="s">
        <v>118</v>
      </c>
      <c r="C162" s="21" t="s">
        <v>119</v>
      </c>
      <c r="D162" s="22">
        <v>230000</v>
      </c>
      <c r="E162" s="23">
        <v>230000</v>
      </c>
      <c r="F162" s="24">
        <v>0</v>
      </c>
      <c r="G162" s="9">
        <f>F162/E162</f>
        <v>0</v>
      </c>
    </row>
    <row r="163" spans="1:7" x14ac:dyDescent="0.25">
      <c r="A163" s="14" t="s">
        <v>89</v>
      </c>
      <c r="B163" s="15" t="s">
        <v>4</v>
      </c>
      <c r="C163" s="16" t="s">
        <v>90</v>
      </c>
      <c r="D163" s="17">
        <v>550000</v>
      </c>
      <c r="E163" s="18">
        <v>946300</v>
      </c>
      <c r="F163" s="17">
        <v>382712.35</v>
      </c>
      <c r="G163" s="19">
        <f>F163/E163</f>
        <v>0.40443025467610694</v>
      </c>
    </row>
    <row r="164" spans="1:7" x14ac:dyDescent="0.25">
      <c r="A164" s="5"/>
      <c r="B164" s="20" t="s">
        <v>116</v>
      </c>
      <c r="C164" s="21" t="s">
        <v>117</v>
      </c>
      <c r="D164" s="22">
        <v>0</v>
      </c>
      <c r="E164" s="23">
        <v>0</v>
      </c>
      <c r="F164" s="24">
        <v>38124.85</v>
      </c>
      <c r="G164" s="9">
        <f>0</f>
        <v>0</v>
      </c>
    </row>
    <row r="165" spans="1:7" x14ac:dyDescent="0.25">
      <c r="A165" s="5"/>
      <c r="B165" s="20" t="s">
        <v>118</v>
      </c>
      <c r="C165" s="21" t="s">
        <v>119</v>
      </c>
      <c r="D165" s="22">
        <v>0</v>
      </c>
      <c r="E165" s="23">
        <v>0</v>
      </c>
      <c r="F165" s="24">
        <v>132254.5</v>
      </c>
      <c r="G165" s="9">
        <v>0</v>
      </c>
    </row>
    <row r="166" spans="1:7" x14ac:dyDescent="0.25">
      <c r="A166" s="5"/>
      <c r="B166" s="20" t="s">
        <v>120</v>
      </c>
      <c r="C166" s="21" t="s">
        <v>121</v>
      </c>
      <c r="D166" s="22">
        <v>550000</v>
      </c>
      <c r="E166" s="23">
        <v>946300</v>
      </c>
      <c r="F166" s="22">
        <v>212333</v>
      </c>
      <c r="G166" s="9">
        <f>F166/E166</f>
        <v>0.22438233118461376</v>
      </c>
    </row>
    <row r="167" spans="1:7" x14ac:dyDescent="0.25">
      <c r="A167" s="14" t="s">
        <v>91</v>
      </c>
      <c r="B167" s="15" t="s">
        <v>4</v>
      </c>
      <c r="C167" s="16" t="s">
        <v>92</v>
      </c>
      <c r="D167" s="17">
        <v>2948100</v>
      </c>
      <c r="E167" s="18">
        <v>2948100</v>
      </c>
      <c r="F167" s="17">
        <v>837051.42</v>
      </c>
      <c r="G167" s="19">
        <f>F167/E167</f>
        <v>0.28392911366642926</v>
      </c>
    </row>
    <row r="168" spans="1:7" x14ac:dyDescent="0.25">
      <c r="A168" s="5"/>
      <c r="B168" s="20" t="s">
        <v>134</v>
      </c>
      <c r="C168" s="21" t="s">
        <v>135</v>
      </c>
      <c r="D168" s="22">
        <v>1450000</v>
      </c>
      <c r="E168" s="23">
        <v>1450000</v>
      </c>
      <c r="F168" s="24">
        <v>358875</v>
      </c>
      <c r="G168" s="9">
        <f>F168/E168</f>
        <v>0.2475</v>
      </c>
    </row>
    <row r="169" spans="1:7" x14ac:dyDescent="0.25">
      <c r="A169" s="5"/>
      <c r="B169" s="20" t="s">
        <v>136</v>
      </c>
      <c r="C169" s="21" t="s">
        <v>137</v>
      </c>
      <c r="D169" s="22">
        <v>359600</v>
      </c>
      <c r="E169" s="23">
        <v>359600</v>
      </c>
      <c r="F169" s="24">
        <v>86377</v>
      </c>
      <c r="G169" s="9">
        <f t="shared" ref="G169:G179" si="18">F169/E169</f>
        <v>0.24020300333704114</v>
      </c>
    </row>
    <row r="170" spans="1:7" x14ac:dyDescent="0.25">
      <c r="A170" s="5"/>
      <c r="B170" s="20" t="s">
        <v>138</v>
      </c>
      <c r="C170" s="21" t="s">
        <v>139</v>
      </c>
      <c r="D170" s="22">
        <v>130500</v>
      </c>
      <c r="E170" s="23">
        <v>130500</v>
      </c>
      <c r="F170" s="22">
        <v>31349</v>
      </c>
      <c r="G170" s="9">
        <f t="shared" si="18"/>
        <v>0.24022222222222223</v>
      </c>
    </row>
    <row r="171" spans="1:7" x14ac:dyDescent="0.25">
      <c r="A171" s="5"/>
      <c r="B171" s="20" t="s">
        <v>202</v>
      </c>
      <c r="C171" s="21" t="s">
        <v>203</v>
      </c>
      <c r="D171" s="22">
        <v>10000</v>
      </c>
      <c r="E171" s="23">
        <v>10000</v>
      </c>
      <c r="F171" s="22">
        <v>0</v>
      </c>
      <c r="G171" s="9">
        <f t="shared" si="18"/>
        <v>0</v>
      </c>
    </row>
    <row r="172" spans="1:7" x14ac:dyDescent="0.25">
      <c r="A172" s="5"/>
      <c r="B172" s="20" t="s">
        <v>144</v>
      </c>
      <c r="C172" s="21" t="s">
        <v>145</v>
      </c>
      <c r="D172" s="22">
        <v>12000</v>
      </c>
      <c r="E172" s="23">
        <v>12000</v>
      </c>
      <c r="F172" s="24">
        <v>6242</v>
      </c>
      <c r="G172" s="9">
        <f t="shared" si="18"/>
        <v>0.52016666666666667</v>
      </c>
    </row>
    <row r="173" spans="1:7" x14ac:dyDescent="0.25">
      <c r="A173" s="5"/>
      <c r="B173" s="20" t="s">
        <v>116</v>
      </c>
      <c r="C173" s="21" t="s">
        <v>117</v>
      </c>
      <c r="D173" s="22">
        <v>13000</v>
      </c>
      <c r="E173" s="23">
        <v>13000</v>
      </c>
      <c r="F173" s="24">
        <v>4940</v>
      </c>
      <c r="G173" s="9">
        <f t="shared" si="18"/>
        <v>0.38</v>
      </c>
    </row>
    <row r="174" spans="1:7" x14ac:dyDescent="0.25">
      <c r="A174" s="5"/>
      <c r="B174" s="20" t="s">
        <v>204</v>
      </c>
      <c r="C174" s="21" t="s">
        <v>205</v>
      </c>
      <c r="D174" s="22">
        <v>20000</v>
      </c>
      <c r="E174" s="23">
        <v>20000</v>
      </c>
      <c r="F174" s="22">
        <v>11379.42</v>
      </c>
      <c r="G174" s="9">
        <f t="shared" si="18"/>
        <v>0.568971</v>
      </c>
    </row>
    <row r="175" spans="1:7" x14ac:dyDescent="0.25">
      <c r="A175" s="5"/>
      <c r="B175" s="20" t="s">
        <v>152</v>
      </c>
      <c r="C175" s="21" t="s">
        <v>153</v>
      </c>
      <c r="D175" s="22">
        <v>25000</v>
      </c>
      <c r="E175" s="23">
        <v>25000</v>
      </c>
      <c r="F175" s="22">
        <v>7800</v>
      </c>
      <c r="G175" s="9">
        <f t="shared" si="18"/>
        <v>0.312</v>
      </c>
    </row>
    <row r="176" spans="1:7" x14ac:dyDescent="0.25">
      <c r="A176" s="5"/>
      <c r="B176" s="20" t="s">
        <v>118</v>
      </c>
      <c r="C176" s="21" t="s">
        <v>119</v>
      </c>
      <c r="D176" s="22">
        <v>927000</v>
      </c>
      <c r="E176" s="23">
        <v>927000</v>
      </c>
      <c r="F176" s="24">
        <v>315409</v>
      </c>
      <c r="G176" s="9">
        <f t="shared" si="18"/>
        <v>0.34024703344120821</v>
      </c>
    </row>
    <row r="177" spans="1:7" x14ac:dyDescent="0.25">
      <c r="A177" s="5"/>
      <c r="B177" s="20" t="s">
        <v>154</v>
      </c>
      <c r="C177" s="21" t="s">
        <v>155</v>
      </c>
      <c r="D177" s="22">
        <v>1000</v>
      </c>
      <c r="E177" s="23">
        <v>1000</v>
      </c>
      <c r="F177" s="24">
        <v>0</v>
      </c>
      <c r="G177" s="9">
        <f t="shared" si="18"/>
        <v>0</v>
      </c>
    </row>
    <row r="178" spans="1:7" x14ac:dyDescent="0.25">
      <c r="A178" s="5"/>
      <c r="B178" s="20" t="s">
        <v>156</v>
      </c>
      <c r="C178" s="21" t="s">
        <v>157</v>
      </c>
      <c r="D178" s="22">
        <v>0</v>
      </c>
      <c r="E178" s="23">
        <v>0</v>
      </c>
      <c r="F178" s="22">
        <v>1680</v>
      </c>
      <c r="G178" s="9">
        <v>0</v>
      </c>
    </row>
    <row r="179" spans="1:7" x14ac:dyDescent="0.25">
      <c r="A179" s="5"/>
      <c r="B179" s="20" t="s">
        <v>158</v>
      </c>
      <c r="C179" s="21" t="s">
        <v>159</v>
      </c>
      <c r="D179" s="22">
        <v>0</v>
      </c>
      <c r="E179" s="23">
        <v>0</v>
      </c>
      <c r="F179" s="22">
        <v>13000</v>
      </c>
      <c r="G179" s="9">
        <v>0</v>
      </c>
    </row>
    <row r="180" spans="1:7" x14ac:dyDescent="0.25">
      <c r="A180" s="25" t="s">
        <v>206</v>
      </c>
      <c r="B180" s="15" t="s">
        <v>4</v>
      </c>
      <c r="C180" s="16" t="s">
        <v>207</v>
      </c>
      <c r="D180" s="17">
        <v>100000</v>
      </c>
      <c r="E180" s="18">
        <v>100000</v>
      </c>
      <c r="F180" s="17">
        <v>0</v>
      </c>
      <c r="G180" s="19">
        <f>F180/E180</f>
        <v>0</v>
      </c>
    </row>
    <row r="181" spans="1:7" x14ac:dyDescent="0.25">
      <c r="A181" s="5"/>
      <c r="B181" s="20" t="s">
        <v>208</v>
      </c>
      <c r="C181" s="21" t="s">
        <v>209</v>
      </c>
      <c r="D181" s="22">
        <v>100000</v>
      </c>
      <c r="E181" s="23">
        <v>100000</v>
      </c>
      <c r="F181" s="24">
        <v>0</v>
      </c>
      <c r="G181" s="9">
        <f>F181/E181</f>
        <v>0</v>
      </c>
    </row>
    <row r="182" spans="1:7" x14ac:dyDescent="0.25">
      <c r="A182" s="14" t="s">
        <v>93</v>
      </c>
      <c r="B182" s="15" t="s">
        <v>4</v>
      </c>
      <c r="C182" s="16" t="s">
        <v>94</v>
      </c>
      <c r="D182" s="17">
        <v>10419360</v>
      </c>
      <c r="E182" s="18">
        <v>10419360</v>
      </c>
      <c r="F182" s="17">
        <v>2180550.83</v>
      </c>
      <c r="G182" s="19">
        <f>F182/E182</f>
        <v>0.20927876856160071</v>
      </c>
    </row>
    <row r="183" spans="1:7" x14ac:dyDescent="0.25">
      <c r="A183" s="5"/>
      <c r="B183" s="20" t="s">
        <v>134</v>
      </c>
      <c r="C183" s="21" t="s">
        <v>135</v>
      </c>
      <c r="D183" s="22">
        <v>6800000</v>
      </c>
      <c r="E183" s="23">
        <v>6800000</v>
      </c>
      <c r="F183" s="24">
        <v>1358134</v>
      </c>
      <c r="G183" s="9">
        <f>F183/E183</f>
        <v>0.19972558823529413</v>
      </c>
    </row>
    <row r="184" spans="1:7" x14ac:dyDescent="0.25">
      <c r="A184" s="5"/>
      <c r="B184" s="20" t="s">
        <v>130</v>
      </c>
      <c r="C184" s="21" t="s">
        <v>131</v>
      </c>
      <c r="D184" s="22">
        <v>55000</v>
      </c>
      <c r="E184" s="23">
        <v>55000</v>
      </c>
      <c r="F184" s="24">
        <v>13253</v>
      </c>
      <c r="G184" s="9">
        <f t="shared" ref="G184:G203" si="19">F184/E184</f>
        <v>0.24096363636363635</v>
      </c>
    </row>
    <row r="185" spans="1:7" x14ac:dyDescent="0.25">
      <c r="A185" s="5"/>
      <c r="B185" s="20" t="s">
        <v>136</v>
      </c>
      <c r="C185" s="21" t="s">
        <v>137</v>
      </c>
      <c r="D185" s="22">
        <v>1686400</v>
      </c>
      <c r="E185" s="23">
        <v>1686400</v>
      </c>
      <c r="F185" s="22">
        <v>336580</v>
      </c>
      <c r="G185" s="9">
        <f t="shared" si="19"/>
        <v>0.19958491461100569</v>
      </c>
    </row>
    <row r="186" spans="1:7" x14ac:dyDescent="0.25">
      <c r="A186" s="5"/>
      <c r="B186" s="20" t="s">
        <v>138</v>
      </c>
      <c r="C186" s="21" t="s">
        <v>139</v>
      </c>
      <c r="D186" s="22">
        <v>612000</v>
      </c>
      <c r="E186" s="23">
        <v>612000</v>
      </c>
      <c r="F186" s="22">
        <v>122146</v>
      </c>
      <c r="G186" s="9">
        <f t="shared" si="19"/>
        <v>0.19958496732026143</v>
      </c>
    </row>
    <row r="187" spans="1:7" x14ac:dyDescent="0.25">
      <c r="A187" s="5"/>
      <c r="B187" s="20" t="s">
        <v>202</v>
      </c>
      <c r="C187" s="21" t="s">
        <v>203</v>
      </c>
      <c r="D187" s="22">
        <v>100000</v>
      </c>
      <c r="E187" s="23">
        <v>100000</v>
      </c>
      <c r="F187" s="24">
        <v>26782</v>
      </c>
      <c r="G187" s="9">
        <f t="shared" si="19"/>
        <v>0.26782</v>
      </c>
    </row>
    <row r="188" spans="1:7" x14ac:dyDescent="0.25">
      <c r="A188" s="5"/>
      <c r="B188" s="20" t="s">
        <v>140</v>
      </c>
      <c r="C188" s="21" t="s">
        <v>141</v>
      </c>
      <c r="D188" s="22">
        <v>1000</v>
      </c>
      <c r="E188" s="23">
        <v>1000</v>
      </c>
      <c r="F188" s="24">
        <v>0</v>
      </c>
      <c r="G188" s="9">
        <f t="shared" si="19"/>
        <v>0</v>
      </c>
    </row>
    <row r="189" spans="1:7" x14ac:dyDescent="0.25">
      <c r="A189" s="5"/>
      <c r="B189" s="20" t="s">
        <v>142</v>
      </c>
      <c r="C189" s="21" t="s">
        <v>143</v>
      </c>
      <c r="D189" s="22">
        <v>1000</v>
      </c>
      <c r="E189" s="23">
        <v>1000</v>
      </c>
      <c r="F189" s="22">
        <v>0</v>
      </c>
      <c r="G189" s="9">
        <f t="shared" si="19"/>
        <v>0</v>
      </c>
    </row>
    <row r="190" spans="1:7" x14ac:dyDescent="0.25">
      <c r="A190" s="5"/>
      <c r="B190" s="20" t="s">
        <v>144</v>
      </c>
      <c r="C190" s="21" t="s">
        <v>145</v>
      </c>
      <c r="D190" s="22">
        <v>50000</v>
      </c>
      <c r="E190" s="23">
        <v>50000</v>
      </c>
      <c r="F190" s="22">
        <v>12628</v>
      </c>
      <c r="G190" s="9">
        <f t="shared" si="19"/>
        <v>0.25256000000000001</v>
      </c>
    </row>
    <row r="191" spans="1:7" x14ac:dyDescent="0.25">
      <c r="A191" s="5"/>
      <c r="B191" s="20" t="s">
        <v>116</v>
      </c>
      <c r="C191" s="21" t="s">
        <v>117</v>
      </c>
      <c r="D191" s="22">
        <v>35000</v>
      </c>
      <c r="E191" s="23">
        <v>35000</v>
      </c>
      <c r="F191" s="24">
        <v>22282</v>
      </c>
      <c r="G191" s="9">
        <f t="shared" si="19"/>
        <v>0.63662857142857143</v>
      </c>
    </row>
    <row r="192" spans="1:7" x14ac:dyDescent="0.25">
      <c r="A192" s="5"/>
      <c r="B192" s="20" t="s">
        <v>146</v>
      </c>
      <c r="C192" s="21" t="s">
        <v>147</v>
      </c>
      <c r="D192" s="22">
        <v>6000</v>
      </c>
      <c r="E192" s="23">
        <v>6000</v>
      </c>
      <c r="F192" s="24">
        <v>2560</v>
      </c>
      <c r="G192" s="9">
        <f t="shared" si="19"/>
        <v>0.42666666666666669</v>
      </c>
    </row>
    <row r="193" spans="1:7" x14ac:dyDescent="0.25">
      <c r="A193" s="5"/>
      <c r="B193" s="20" t="s">
        <v>148</v>
      </c>
      <c r="C193" s="21" t="s">
        <v>149</v>
      </c>
      <c r="D193" s="22">
        <v>140000</v>
      </c>
      <c r="E193" s="23">
        <v>140000</v>
      </c>
      <c r="F193" s="22">
        <v>36810</v>
      </c>
      <c r="G193" s="9">
        <f t="shared" si="19"/>
        <v>0.26292857142857146</v>
      </c>
    </row>
    <row r="194" spans="1:7" x14ac:dyDescent="0.25">
      <c r="A194" s="5"/>
      <c r="B194" s="20" t="s">
        <v>106</v>
      </c>
      <c r="C194" s="21" t="s">
        <v>107</v>
      </c>
      <c r="D194" s="22">
        <v>65000</v>
      </c>
      <c r="E194" s="23">
        <v>65000</v>
      </c>
      <c r="F194" s="22">
        <v>11300</v>
      </c>
      <c r="G194" s="9">
        <f t="shared" si="19"/>
        <v>0.17384615384615384</v>
      </c>
    </row>
    <row r="195" spans="1:7" x14ac:dyDescent="0.25">
      <c r="A195" s="5"/>
      <c r="B195" s="20" t="s">
        <v>204</v>
      </c>
      <c r="C195" s="21" t="s">
        <v>205</v>
      </c>
      <c r="D195" s="22">
        <v>80000</v>
      </c>
      <c r="E195" s="23">
        <v>80000</v>
      </c>
      <c r="F195" s="22">
        <v>20419.939999999999</v>
      </c>
      <c r="G195" s="9">
        <f t="shared" si="19"/>
        <v>0.25524924999999998</v>
      </c>
    </row>
    <row r="196" spans="1:7" x14ac:dyDescent="0.25">
      <c r="A196" s="5"/>
      <c r="B196" s="20" t="s">
        <v>210</v>
      </c>
      <c r="C196" s="21" t="s">
        <v>211</v>
      </c>
      <c r="D196" s="22">
        <v>15000</v>
      </c>
      <c r="E196" s="23">
        <v>15000</v>
      </c>
      <c r="F196" s="24">
        <v>5550.36</v>
      </c>
      <c r="G196" s="9">
        <f t="shared" si="19"/>
        <v>0.37002399999999996</v>
      </c>
    </row>
    <row r="197" spans="1:7" x14ac:dyDescent="0.25">
      <c r="A197" s="5"/>
      <c r="B197" s="20" t="s">
        <v>212</v>
      </c>
      <c r="C197" s="21" t="s">
        <v>213</v>
      </c>
      <c r="D197" s="22">
        <v>12960</v>
      </c>
      <c r="E197" s="23">
        <v>12960</v>
      </c>
      <c r="F197" s="24">
        <v>13647</v>
      </c>
      <c r="G197" s="9">
        <f t="shared" si="19"/>
        <v>1.0530092592592593</v>
      </c>
    </row>
    <row r="198" spans="1:7" x14ac:dyDescent="0.25">
      <c r="A198" s="5"/>
      <c r="B198" s="20" t="s">
        <v>152</v>
      </c>
      <c r="C198" s="21" t="s">
        <v>153</v>
      </c>
      <c r="D198" s="22">
        <v>50000</v>
      </c>
      <c r="E198" s="23">
        <v>50000</v>
      </c>
      <c r="F198" s="22">
        <v>43960</v>
      </c>
      <c r="G198" s="9">
        <f t="shared" si="19"/>
        <v>0.87919999999999998</v>
      </c>
    </row>
    <row r="199" spans="1:7" x14ac:dyDescent="0.25">
      <c r="A199" s="5"/>
      <c r="B199" s="20" t="s">
        <v>118</v>
      </c>
      <c r="C199" s="21" t="s">
        <v>119</v>
      </c>
      <c r="D199" s="22">
        <v>350000</v>
      </c>
      <c r="E199" s="23">
        <v>350000</v>
      </c>
      <c r="F199" s="22">
        <v>84166.17</v>
      </c>
      <c r="G199" s="9">
        <f t="shared" si="19"/>
        <v>0.24047477142857143</v>
      </c>
    </row>
    <row r="200" spans="1:7" x14ac:dyDescent="0.25">
      <c r="A200" s="5"/>
      <c r="B200" s="20" t="s">
        <v>108</v>
      </c>
      <c r="C200" s="21" t="s">
        <v>109</v>
      </c>
      <c r="D200" s="22">
        <v>50000</v>
      </c>
      <c r="E200" s="23">
        <v>50000</v>
      </c>
      <c r="F200" s="24">
        <v>68332.36</v>
      </c>
      <c r="G200" s="9">
        <f t="shared" si="19"/>
        <v>1.3666472000000001</v>
      </c>
    </row>
    <row r="201" spans="1:7" x14ac:dyDescent="0.25">
      <c r="A201" s="5"/>
      <c r="B201" s="20" t="s">
        <v>154</v>
      </c>
      <c r="C201" s="21" t="s">
        <v>155</v>
      </c>
      <c r="D201" s="22">
        <v>5000</v>
      </c>
      <c r="E201" s="23">
        <v>5000</v>
      </c>
      <c r="F201" s="24">
        <v>0</v>
      </c>
      <c r="G201" s="9">
        <f t="shared" si="19"/>
        <v>0</v>
      </c>
    </row>
    <row r="202" spans="1:7" x14ac:dyDescent="0.25">
      <c r="A202" s="5"/>
      <c r="B202" s="20" t="s">
        <v>214</v>
      </c>
      <c r="C202" s="21" t="s">
        <v>215</v>
      </c>
      <c r="D202" s="22">
        <v>5000</v>
      </c>
      <c r="E202" s="23">
        <v>5000</v>
      </c>
      <c r="F202" s="22">
        <v>2000</v>
      </c>
      <c r="G202" s="9">
        <f t="shared" si="19"/>
        <v>0.4</v>
      </c>
    </row>
    <row r="203" spans="1:7" x14ac:dyDescent="0.25">
      <c r="A203" s="5"/>
      <c r="B203" s="20" t="s">
        <v>110</v>
      </c>
      <c r="C203" s="21" t="s">
        <v>111</v>
      </c>
      <c r="D203" s="22">
        <v>300000</v>
      </c>
      <c r="E203" s="23">
        <v>300000</v>
      </c>
      <c r="F203" s="22">
        <v>0</v>
      </c>
      <c r="G203" s="9">
        <f t="shared" si="19"/>
        <v>0</v>
      </c>
    </row>
    <row r="204" spans="1:7" x14ac:dyDescent="0.25">
      <c r="A204" s="14" t="s">
        <v>216</v>
      </c>
      <c r="B204" s="15" t="s">
        <v>4</v>
      </c>
      <c r="C204" s="16" t="s">
        <v>217</v>
      </c>
      <c r="D204" s="17">
        <v>1135000</v>
      </c>
      <c r="E204" s="18">
        <v>1135000</v>
      </c>
      <c r="F204" s="17">
        <v>564384.65</v>
      </c>
      <c r="G204" s="19">
        <f>F204/E204</f>
        <v>0.4972551982378855</v>
      </c>
    </row>
    <row r="205" spans="1:7" x14ac:dyDescent="0.25">
      <c r="A205" s="5"/>
      <c r="B205" s="20" t="s">
        <v>202</v>
      </c>
      <c r="C205" s="21" t="s">
        <v>203</v>
      </c>
      <c r="D205" s="22">
        <v>100000</v>
      </c>
      <c r="E205" s="23">
        <v>100000</v>
      </c>
      <c r="F205" s="24">
        <v>0</v>
      </c>
      <c r="G205" s="9">
        <f>F205/E205</f>
        <v>0</v>
      </c>
    </row>
    <row r="206" spans="1:7" x14ac:dyDescent="0.25">
      <c r="A206" s="5"/>
      <c r="B206" s="20" t="s">
        <v>144</v>
      </c>
      <c r="C206" s="21" t="s">
        <v>145</v>
      </c>
      <c r="D206" s="22">
        <v>100000</v>
      </c>
      <c r="E206" s="23">
        <v>100000</v>
      </c>
      <c r="F206" s="24">
        <v>113146.74</v>
      </c>
      <c r="G206" s="9">
        <f t="shared" ref="G206:G214" si="20">F206/E206</f>
        <v>1.1314674</v>
      </c>
    </row>
    <row r="207" spans="1:7" x14ac:dyDescent="0.25">
      <c r="A207" s="5"/>
      <c r="B207" s="20" t="s">
        <v>116</v>
      </c>
      <c r="C207" s="21" t="s">
        <v>117</v>
      </c>
      <c r="D207" s="22">
        <v>100000</v>
      </c>
      <c r="E207" s="23">
        <v>100000</v>
      </c>
      <c r="F207" s="22">
        <v>39306.43</v>
      </c>
      <c r="G207" s="9">
        <f t="shared" si="20"/>
        <v>0.39306429999999998</v>
      </c>
    </row>
    <row r="208" spans="1:7" x14ac:dyDescent="0.25">
      <c r="A208" s="5"/>
      <c r="B208" s="20" t="s">
        <v>204</v>
      </c>
      <c r="C208" s="21" t="s">
        <v>205</v>
      </c>
      <c r="D208" s="22">
        <v>90000</v>
      </c>
      <c r="E208" s="23">
        <v>90000</v>
      </c>
      <c r="F208" s="22">
        <v>35149.599999999999</v>
      </c>
      <c r="G208" s="9">
        <f t="shared" si="20"/>
        <v>0.39055111111111107</v>
      </c>
    </row>
    <row r="209" spans="1:7" x14ac:dyDescent="0.25">
      <c r="A209" s="5"/>
      <c r="B209" s="20" t="s">
        <v>212</v>
      </c>
      <c r="C209" s="21" t="s">
        <v>213</v>
      </c>
      <c r="D209" s="22">
        <v>25000</v>
      </c>
      <c r="E209" s="23">
        <v>25000</v>
      </c>
      <c r="F209" s="24">
        <v>0</v>
      </c>
      <c r="G209" s="9">
        <f t="shared" si="20"/>
        <v>0</v>
      </c>
    </row>
    <row r="210" spans="1:7" x14ac:dyDescent="0.25">
      <c r="A210" s="5"/>
      <c r="B210" s="20" t="s">
        <v>122</v>
      </c>
      <c r="C210" s="21" t="s">
        <v>123</v>
      </c>
      <c r="D210" s="22">
        <v>300000</v>
      </c>
      <c r="E210" s="23">
        <v>300000</v>
      </c>
      <c r="F210" s="24">
        <v>167500</v>
      </c>
      <c r="G210" s="9">
        <f t="shared" si="20"/>
        <v>0.55833333333333335</v>
      </c>
    </row>
    <row r="211" spans="1:7" x14ac:dyDescent="0.25">
      <c r="A211" s="5"/>
      <c r="B211" s="20" t="s">
        <v>152</v>
      </c>
      <c r="C211" s="21" t="s">
        <v>153</v>
      </c>
      <c r="D211" s="22">
        <v>50000</v>
      </c>
      <c r="E211" s="23">
        <v>50000</v>
      </c>
      <c r="F211" s="22">
        <v>0</v>
      </c>
      <c r="G211" s="9">
        <f t="shared" si="20"/>
        <v>0</v>
      </c>
    </row>
    <row r="212" spans="1:7" x14ac:dyDescent="0.25">
      <c r="A212" s="5"/>
      <c r="B212" s="20" t="s">
        <v>118</v>
      </c>
      <c r="C212" s="21" t="s">
        <v>119</v>
      </c>
      <c r="D212" s="22">
        <v>70000</v>
      </c>
      <c r="E212" s="23">
        <v>70000</v>
      </c>
      <c r="F212" s="22">
        <v>18990</v>
      </c>
      <c r="G212" s="9">
        <f t="shared" si="20"/>
        <v>0.2712857142857143</v>
      </c>
    </row>
    <row r="213" spans="1:7" x14ac:dyDescent="0.25">
      <c r="A213" s="5"/>
      <c r="B213" s="20" t="s">
        <v>108</v>
      </c>
      <c r="C213" s="21" t="s">
        <v>109</v>
      </c>
      <c r="D213" s="22">
        <v>150000</v>
      </c>
      <c r="E213" s="23">
        <v>150000</v>
      </c>
      <c r="F213" s="24">
        <v>125791.88</v>
      </c>
      <c r="G213" s="9">
        <f t="shared" si="20"/>
        <v>0.83861253333333341</v>
      </c>
    </row>
    <row r="214" spans="1:7" x14ac:dyDescent="0.25">
      <c r="A214" s="5"/>
      <c r="B214" s="20" t="s">
        <v>160</v>
      </c>
      <c r="C214" s="21" t="s">
        <v>161</v>
      </c>
      <c r="D214" s="22">
        <v>150000</v>
      </c>
      <c r="E214" s="23">
        <v>150000</v>
      </c>
      <c r="F214" s="24">
        <v>64500</v>
      </c>
      <c r="G214" s="9">
        <f t="shared" si="20"/>
        <v>0.43</v>
      </c>
    </row>
    <row r="215" spans="1:7" x14ac:dyDescent="0.25">
      <c r="A215" s="14" t="s">
        <v>218</v>
      </c>
      <c r="B215" s="15" t="s">
        <v>4</v>
      </c>
      <c r="C215" s="16" t="s">
        <v>219</v>
      </c>
      <c r="D215" s="17">
        <v>6074000</v>
      </c>
      <c r="E215" s="18">
        <v>6074000</v>
      </c>
      <c r="F215" s="17">
        <v>1456471</v>
      </c>
      <c r="G215" s="19">
        <f>F215/E215</f>
        <v>0.23978778399736583</v>
      </c>
    </row>
    <row r="216" spans="1:7" x14ac:dyDescent="0.25">
      <c r="A216" s="5"/>
      <c r="B216" s="20" t="s">
        <v>130</v>
      </c>
      <c r="C216" s="21" t="s">
        <v>131</v>
      </c>
      <c r="D216" s="22">
        <v>400000</v>
      </c>
      <c r="E216" s="23">
        <v>400000</v>
      </c>
      <c r="F216" s="24">
        <v>68500</v>
      </c>
      <c r="G216" s="9">
        <f>F216/E216</f>
        <v>0.17125000000000001</v>
      </c>
    </row>
    <row r="217" spans="1:7" x14ac:dyDescent="0.25">
      <c r="A217" s="5"/>
      <c r="B217" s="20" t="s">
        <v>220</v>
      </c>
      <c r="C217" s="21" t="s">
        <v>221</v>
      </c>
      <c r="D217" s="22">
        <v>4500000</v>
      </c>
      <c r="E217" s="23">
        <v>4500000</v>
      </c>
      <c r="F217" s="24">
        <v>1105945</v>
      </c>
      <c r="G217" s="9">
        <f t="shared" ref="G217:G223" si="21">F217/E217</f>
        <v>0.24576555555555554</v>
      </c>
    </row>
    <row r="218" spans="1:7" x14ac:dyDescent="0.25">
      <c r="A218" s="5"/>
      <c r="B218" s="20" t="s">
        <v>136</v>
      </c>
      <c r="C218" s="21" t="s">
        <v>137</v>
      </c>
      <c r="D218" s="22">
        <v>724000</v>
      </c>
      <c r="E218" s="23">
        <v>724000</v>
      </c>
      <c r="F218" s="22">
        <v>177417</v>
      </c>
      <c r="G218" s="9">
        <f t="shared" si="21"/>
        <v>0.2450511049723757</v>
      </c>
    </row>
    <row r="219" spans="1:7" x14ac:dyDescent="0.25">
      <c r="A219" s="5"/>
      <c r="B219" s="20" t="s">
        <v>138</v>
      </c>
      <c r="C219" s="21" t="s">
        <v>139</v>
      </c>
      <c r="D219" s="22">
        <v>405000</v>
      </c>
      <c r="E219" s="23">
        <v>405000</v>
      </c>
      <c r="F219" s="22">
        <v>98277</v>
      </c>
      <c r="G219" s="9">
        <f t="shared" si="21"/>
        <v>0.24265925925925927</v>
      </c>
    </row>
    <row r="220" spans="1:7" x14ac:dyDescent="0.25">
      <c r="A220" s="5"/>
      <c r="B220" s="20" t="s">
        <v>152</v>
      </c>
      <c r="C220" s="21" t="s">
        <v>153</v>
      </c>
      <c r="D220" s="22">
        <v>20000</v>
      </c>
      <c r="E220" s="23">
        <v>20000</v>
      </c>
      <c r="F220" s="24">
        <v>0</v>
      </c>
      <c r="G220" s="9">
        <f t="shared" si="21"/>
        <v>0</v>
      </c>
    </row>
    <row r="221" spans="1:7" x14ac:dyDescent="0.25">
      <c r="A221" s="5"/>
      <c r="B221" s="20" t="s">
        <v>154</v>
      </c>
      <c r="C221" s="21" t="s">
        <v>155</v>
      </c>
      <c r="D221" s="22">
        <v>5000</v>
      </c>
      <c r="E221" s="23">
        <v>5000</v>
      </c>
      <c r="F221" s="24">
        <v>0</v>
      </c>
      <c r="G221" s="9">
        <f t="shared" si="21"/>
        <v>0</v>
      </c>
    </row>
    <row r="222" spans="1:7" x14ac:dyDescent="0.25">
      <c r="A222" s="5"/>
      <c r="B222" s="20" t="s">
        <v>156</v>
      </c>
      <c r="C222" s="21" t="s">
        <v>157</v>
      </c>
      <c r="D222" s="22">
        <v>20000</v>
      </c>
      <c r="E222" s="23">
        <v>20000</v>
      </c>
      <c r="F222" s="22">
        <v>6332</v>
      </c>
      <c r="G222" s="9">
        <f t="shared" si="21"/>
        <v>0.31659999999999999</v>
      </c>
    </row>
    <row r="223" spans="1:7" x14ac:dyDescent="0.25">
      <c r="A223" s="14" t="s">
        <v>97</v>
      </c>
      <c r="B223" s="15" t="s">
        <v>4</v>
      </c>
      <c r="C223" s="16" t="s">
        <v>98</v>
      </c>
      <c r="D223" s="17">
        <v>57618147.890000001</v>
      </c>
      <c r="E223" s="18">
        <v>57138629.460000001</v>
      </c>
      <c r="F223" s="17">
        <v>9711795.3399999999</v>
      </c>
      <c r="G223" s="19">
        <f t="shared" si="21"/>
        <v>0.16996899351250208</v>
      </c>
    </row>
    <row r="224" spans="1:7" x14ac:dyDescent="0.25">
      <c r="A224" s="5"/>
      <c r="B224" s="20" t="s">
        <v>134</v>
      </c>
      <c r="C224" s="21" t="s">
        <v>135</v>
      </c>
      <c r="D224" s="22">
        <v>17600000</v>
      </c>
      <c r="E224" s="23">
        <v>17600000</v>
      </c>
      <c r="F224" s="24">
        <v>4034383</v>
      </c>
      <c r="G224" s="9">
        <f>F224/E224</f>
        <v>0.22922630681818182</v>
      </c>
    </row>
    <row r="225" spans="1:7" x14ac:dyDescent="0.25">
      <c r="A225" s="5"/>
      <c r="B225" s="20" t="s">
        <v>130</v>
      </c>
      <c r="C225" s="21" t="s">
        <v>131</v>
      </c>
      <c r="D225" s="22">
        <v>1360000</v>
      </c>
      <c r="E225" s="23">
        <v>1405500</v>
      </c>
      <c r="F225" s="24">
        <v>420833</v>
      </c>
      <c r="G225" s="9">
        <f t="shared" ref="G225:G262" si="22">F225/E225</f>
        <v>0.29941871220206334</v>
      </c>
    </row>
    <row r="226" spans="1:7" x14ac:dyDescent="0.25">
      <c r="A226" s="5"/>
      <c r="B226" s="20" t="s">
        <v>136</v>
      </c>
      <c r="C226" s="21" t="s">
        <v>137</v>
      </c>
      <c r="D226" s="22">
        <v>4364800</v>
      </c>
      <c r="E226" s="23">
        <v>4364800</v>
      </c>
      <c r="F226" s="22">
        <v>1039605</v>
      </c>
      <c r="G226" s="9">
        <f t="shared" si="22"/>
        <v>0.23817929802052787</v>
      </c>
    </row>
    <row r="227" spans="1:7" x14ac:dyDescent="0.25">
      <c r="A227" s="5"/>
      <c r="B227" s="20" t="s">
        <v>138</v>
      </c>
      <c r="C227" s="21" t="s">
        <v>139</v>
      </c>
      <c r="D227" s="22">
        <v>1584000</v>
      </c>
      <c r="E227" s="23">
        <v>1584000</v>
      </c>
      <c r="F227" s="22">
        <v>388200</v>
      </c>
      <c r="G227" s="9">
        <f t="shared" si="22"/>
        <v>0.24507575757575759</v>
      </c>
    </row>
    <row r="228" spans="1:7" x14ac:dyDescent="0.25">
      <c r="A228" s="5"/>
      <c r="B228" s="20" t="s">
        <v>222</v>
      </c>
      <c r="C228" s="21" t="s">
        <v>223</v>
      </c>
      <c r="D228" s="22">
        <v>190000</v>
      </c>
      <c r="E228" s="23">
        <v>190000</v>
      </c>
      <c r="F228" s="24">
        <v>59913</v>
      </c>
      <c r="G228" s="9">
        <f t="shared" si="22"/>
        <v>0.31533157894736841</v>
      </c>
    </row>
    <row r="229" spans="1:7" x14ac:dyDescent="0.25">
      <c r="A229" s="5"/>
      <c r="B229" s="20" t="s">
        <v>202</v>
      </c>
      <c r="C229" s="21" t="s">
        <v>203</v>
      </c>
      <c r="D229" s="22">
        <v>5000</v>
      </c>
      <c r="E229" s="23">
        <v>5000</v>
      </c>
      <c r="F229" s="24">
        <v>0</v>
      </c>
      <c r="G229" s="9">
        <f t="shared" si="22"/>
        <v>0</v>
      </c>
    </row>
    <row r="230" spans="1:7" x14ac:dyDescent="0.25">
      <c r="A230" s="5"/>
      <c r="B230" s="20" t="s">
        <v>140</v>
      </c>
      <c r="C230" s="21" t="s">
        <v>141</v>
      </c>
      <c r="D230" s="22">
        <v>5000</v>
      </c>
      <c r="E230" s="23">
        <v>5000</v>
      </c>
      <c r="F230" s="22">
        <v>0</v>
      </c>
      <c r="G230" s="9">
        <f t="shared" si="22"/>
        <v>0</v>
      </c>
    </row>
    <row r="231" spans="1:7" x14ac:dyDescent="0.25">
      <c r="A231" s="5"/>
      <c r="B231" s="20" t="s">
        <v>142</v>
      </c>
      <c r="C231" s="21" t="s">
        <v>143</v>
      </c>
      <c r="D231" s="22">
        <v>10000</v>
      </c>
      <c r="E231" s="23">
        <v>10000</v>
      </c>
      <c r="F231" s="22">
        <v>2090</v>
      </c>
      <c r="G231" s="9">
        <f t="shared" si="22"/>
        <v>0.20899999999999999</v>
      </c>
    </row>
    <row r="232" spans="1:7" x14ac:dyDescent="0.25">
      <c r="A232" s="5"/>
      <c r="B232" s="20" t="s">
        <v>144</v>
      </c>
      <c r="C232" s="21" t="s">
        <v>145</v>
      </c>
      <c r="D232" s="22">
        <v>431000</v>
      </c>
      <c r="E232" s="23">
        <v>431000</v>
      </c>
      <c r="F232" s="24">
        <v>214568.95</v>
      </c>
      <c r="G232" s="9">
        <f t="shared" si="22"/>
        <v>0.49783979118329469</v>
      </c>
    </row>
    <row r="233" spans="1:7" x14ac:dyDescent="0.25">
      <c r="A233" s="5"/>
      <c r="B233" s="20" t="s">
        <v>224</v>
      </c>
      <c r="C233" s="21" t="s">
        <v>225</v>
      </c>
      <c r="D233" s="22">
        <v>100000</v>
      </c>
      <c r="E233" s="23">
        <v>100000</v>
      </c>
      <c r="F233" s="24">
        <v>6380</v>
      </c>
      <c r="G233" s="9">
        <f t="shared" si="22"/>
        <v>6.3799999999999996E-2</v>
      </c>
    </row>
    <row r="234" spans="1:7" x14ac:dyDescent="0.25">
      <c r="A234" s="5"/>
      <c r="B234" s="20" t="s">
        <v>116</v>
      </c>
      <c r="C234" s="21" t="s">
        <v>117</v>
      </c>
      <c r="D234" s="22">
        <v>500000</v>
      </c>
      <c r="E234" s="23">
        <v>519139.8</v>
      </c>
      <c r="F234" s="22">
        <v>180032.53</v>
      </c>
      <c r="G234" s="9">
        <f t="shared" si="22"/>
        <v>0.34679007465811712</v>
      </c>
    </row>
    <row r="235" spans="1:7" x14ac:dyDescent="0.25">
      <c r="A235" s="5"/>
      <c r="B235" s="20" t="s">
        <v>146</v>
      </c>
      <c r="C235" s="21" t="s">
        <v>147</v>
      </c>
      <c r="D235" s="22">
        <v>60000</v>
      </c>
      <c r="E235" s="23">
        <v>60000</v>
      </c>
      <c r="F235" s="22">
        <v>11980</v>
      </c>
      <c r="G235" s="9">
        <f t="shared" si="22"/>
        <v>0.19966666666666666</v>
      </c>
    </row>
    <row r="236" spans="1:7" x14ac:dyDescent="0.25">
      <c r="A236" s="5"/>
      <c r="B236" s="20" t="s">
        <v>148</v>
      </c>
      <c r="C236" s="21" t="s">
        <v>149</v>
      </c>
      <c r="D236" s="22">
        <v>200000</v>
      </c>
      <c r="E236" s="23">
        <v>200000</v>
      </c>
      <c r="F236" s="24">
        <v>136168.88</v>
      </c>
      <c r="G236" s="9">
        <f t="shared" si="22"/>
        <v>0.68084440000000002</v>
      </c>
    </row>
    <row r="237" spans="1:7" x14ac:dyDescent="0.25">
      <c r="A237" s="5"/>
      <c r="B237" s="20" t="s">
        <v>106</v>
      </c>
      <c r="C237" s="21" t="s">
        <v>107</v>
      </c>
      <c r="D237" s="22">
        <v>200000</v>
      </c>
      <c r="E237" s="23">
        <v>200000</v>
      </c>
      <c r="F237" s="24">
        <v>72167</v>
      </c>
      <c r="G237" s="9">
        <f t="shared" si="22"/>
        <v>0.36083500000000002</v>
      </c>
    </row>
    <row r="238" spans="1:7" x14ac:dyDescent="0.25">
      <c r="A238" s="5"/>
      <c r="B238" s="20" t="s">
        <v>204</v>
      </c>
      <c r="C238" s="21" t="s">
        <v>205</v>
      </c>
      <c r="D238" s="22">
        <v>100000</v>
      </c>
      <c r="E238" s="23">
        <v>100000</v>
      </c>
      <c r="F238" s="22">
        <v>16929.37</v>
      </c>
      <c r="G238" s="9">
        <f t="shared" si="22"/>
        <v>0.16929369999999999</v>
      </c>
    </row>
    <row r="239" spans="1:7" x14ac:dyDescent="0.25">
      <c r="A239" s="5"/>
      <c r="B239" s="20" t="s">
        <v>150</v>
      </c>
      <c r="C239" s="21" t="s">
        <v>151</v>
      </c>
      <c r="D239" s="22">
        <v>210000</v>
      </c>
      <c r="E239" s="23">
        <v>210000</v>
      </c>
      <c r="F239" s="22">
        <v>92073.2</v>
      </c>
      <c r="G239" s="9">
        <f t="shared" si="22"/>
        <v>0.43844380952380951</v>
      </c>
    </row>
    <row r="240" spans="1:7" x14ac:dyDescent="0.25">
      <c r="A240" s="5"/>
      <c r="B240" s="20" t="s">
        <v>210</v>
      </c>
      <c r="C240" s="21" t="s">
        <v>211</v>
      </c>
      <c r="D240" s="22">
        <v>220000</v>
      </c>
      <c r="E240" s="23">
        <v>220000</v>
      </c>
      <c r="F240" s="24">
        <v>98013.28</v>
      </c>
      <c r="G240" s="9">
        <f t="shared" si="22"/>
        <v>0.44551490909090907</v>
      </c>
    </row>
    <row r="241" spans="1:7" x14ac:dyDescent="0.25">
      <c r="A241" s="5"/>
      <c r="B241" s="20" t="s">
        <v>212</v>
      </c>
      <c r="C241" s="21" t="s">
        <v>213</v>
      </c>
      <c r="D241" s="22">
        <v>560000</v>
      </c>
      <c r="E241" s="23">
        <v>560000</v>
      </c>
      <c r="F241" s="24">
        <v>233447</v>
      </c>
      <c r="G241" s="9">
        <f t="shared" si="22"/>
        <v>0.41686964285714284</v>
      </c>
    </row>
    <row r="242" spans="1:7" x14ac:dyDescent="0.25">
      <c r="A242" s="5"/>
      <c r="B242" s="20" t="s">
        <v>122</v>
      </c>
      <c r="C242" s="21" t="s">
        <v>123</v>
      </c>
      <c r="D242" s="22">
        <v>200000</v>
      </c>
      <c r="E242" s="23">
        <v>200000</v>
      </c>
      <c r="F242" s="22">
        <v>61702.81</v>
      </c>
      <c r="G242" s="9">
        <f t="shared" si="22"/>
        <v>0.30851404999999998</v>
      </c>
    </row>
    <row r="243" spans="1:7" x14ac:dyDescent="0.25">
      <c r="A243" s="5"/>
      <c r="B243" s="20" t="s">
        <v>190</v>
      </c>
      <c r="C243" s="21" t="s">
        <v>191</v>
      </c>
      <c r="D243" s="22">
        <v>590000</v>
      </c>
      <c r="E243" s="23">
        <v>590000</v>
      </c>
      <c r="F243" s="22">
        <v>20150</v>
      </c>
      <c r="G243" s="9">
        <f t="shared" si="22"/>
        <v>3.4152542372881359E-2</v>
      </c>
    </row>
    <row r="244" spans="1:7" x14ac:dyDescent="0.25">
      <c r="A244" s="5"/>
      <c r="B244" s="20" t="s">
        <v>152</v>
      </c>
      <c r="C244" s="21" t="s">
        <v>153</v>
      </c>
      <c r="D244" s="22">
        <v>200000</v>
      </c>
      <c r="E244" s="23">
        <v>200000</v>
      </c>
      <c r="F244" s="24">
        <v>65314.76</v>
      </c>
      <c r="G244" s="9">
        <f t="shared" si="22"/>
        <v>0.32657380000000003</v>
      </c>
    </row>
    <row r="245" spans="1:7" x14ac:dyDescent="0.25">
      <c r="A245" s="5"/>
      <c r="B245" s="20" t="s">
        <v>118</v>
      </c>
      <c r="C245" s="21" t="s">
        <v>119</v>
      </c>
      <c r="D245" s="22">
        <v>3400000</v>
      </c>
      <c r="E245" s="23">
        <v>3294320</v>
      </c>
      <c r="F245" s="24">
        <v>1072577.3</v>
      </c>
      <c r="G245" s="9">
        <f t="shared" si="22"/>
        <v>0.3255838230651546</v>
      </c>
    </row>
    <row r="246" spans="1:7" x14ac:dyDescent="0.25">
      <c r="A246" s="5"/>
      <c r="B246" s="20" t="s">
        <v>108</v>
      </c>
      <c r="C246" s="21" t="s">
        <v>109</v>
      </c>
      <c r="D246" s="22">
        <v>30000</v>
      </c>
      <c r="E246" s="23">
        <v>30000</v>
      </c>
      <c r="F246" s="22">
        <v>19442</v>
      </c>
      <c r="G246" s="9">
        <f t="shared" si="22"/>
        <v>0.64806666666666668</v>
      </c>
    </row>
    <row r="247" spans="1:7" x14ac:dyDescent="0.25">
      <c r="A247" s="5"/>
      <c r="B247" s="20" t="s">
        <v>226</v>
      </c>
      <c r="C247" s="21" t="s">
        <v>227</v>
      </c>
      <c r="D247" s="22">
        <v>500000</v>
      </c>
      <c r="E247" s="23">
        <v>500000</v>
      </c>
      <c r="F247" s="22">
        <v>8712</v>
      </c>
      <c r="G247" s="9">
        <f t="shared" si="22"/>
        <v>1.7423999999999999E-2</v>
      </c>
    </row>
    <row r="248" spans="1:7" x14ac:dyDescent="0.25">
      <c r="A248" s="5"/>
      <c r="B248" s="20" t="s">
        <v>154</v>
      </c>
      <c r="C248" s="21" t="s">
        <v>155</v>
      </c>
      <c r="D248" s="22">
        <v>25000</v>
      </c>
      <c r="E248" s="23">
        <v>25000</v>
      </c>
      <c r="F248" s="24">
        <v>11018</v>
      </c>
      <c r="G248" s="9">
        <f t="shared" si="22"/>
        <v>0.44072</v>
      </c>
    </row>
    <row r="249" spans="1:7" x14ac:dyDescent="0.25">
      <c r="A249" s="5"/>
      <c r="B249" s="20" t="s">
        <v>156</v>
      </c>
      <c r="C249" s="21" t="s">
        <v>157</v>
      </c>
      <c r="D249" s="22">
        <v>100000</v>
      </c>
      <c r="E249" s="23">
        <v>100000</v>
      </c>
      <c r="F249" s="24">
        <v>19725.48</v>
      </c>
      <c r="G249" s="9">
        <f t="shared" si="22"/>
        <v>0.19725480000000001</v>
      </c>
    </row>
    <row r="250" spans="1:7" x14ac:dyDescent="0.25">
      <c r="A250" s="5"/>
      <c r="B250" s="20" t="s">
        <v>228</v>
      </c>
      <c r="C250" s="21" t="s">
        <v>229</v>
      </c>
      <c r="D250" s="22">
        <v>150000</v>
      </c>
      <c r="E250" s="23">
        <v>150000</v>
      </c>
      <c r="F250" s="22">
        <v>59672.480000000003</v>
      </c>
      <c r="G250" s="9">
        <f t="shared" si="22"/>
        <v>0.39781653333333333</v>
      </c>
    </row>
    <row r="251" spans="1:7" x14ac:dyDescent="0.25">
      <c r="A251" s="5"/>
      <c r="B251" s="20" t="s">
        <v>230</v>
      </c>
      <c r="C251" s="21" t="s">
        <v>231</v>
      </c>
      <c r="D251" s="22">
        <v>70000</v>
      </c>
      <c r="E251" s="23">
        <v>70000</v>
      </c>
      <c r="F251" s="22">
        <v>54604.3</v>
      </c>
      <c r="G251" s="9">
        <f t="shared" si="22"/>
        <v>0.78006142857142857</v>
      </c>
    </row>
    <row r="252" spans="1:7" x14ac:dyDescent="0.25">
      <c r="A252" s="5"/>
      <c r="B252" s="20" t="s">
        <v>166</v>
      </c>
      <c r="C252" s="21" t="s">
        <v>167</v>
      </c>
      <c r="D252" s="22">
        <v>0</v>
      </c>
      <c r="E252" s="23">
        <v>0</v>
      </c>
      <c r="F252" s="24">
        <v>12937</v>
      </c>
      <c r="G252" s="9">
        <v>0</v>
      </c>
    </row>
    <row r="253" spans="1:7" x14ac:dyDescent="0.25">
      <c r="A253" s="5"/>
      <c r="B253" s="20" t="s">
        <v>232</v>
      </c>
      <c r="C253" s="21" t="s">
        <v>233</v>
      </c>
      <c r="D253" s="22">
        <v>0</v>
      </c>
      <c r="E253" s="23">
        <v>0</v>
      </c>
      <c r="F253" s="24">
        <v>85888</v>
      </c>
      <c r="G253" s="9">
        <v>0</v>
      </c>
    </row>
    <row r="254" spans="1:7" x14ac:dyDescent="0.25">
      <c r="A254" s="5"/>
      <c r="B254" s="20" t="s">
        <v>234</v>
      </c>
      <c r="C254" s="21" t="s">
        <v>235</v>
      </c>
      <c r="D254" s="22">
        <v>0</v>
      </c>
      <c r="E254" s="23">
        <v>0</v>
      </c>
      <c r="F254" s="22">
        <v>20000</v>
      </c>
      <c r="G254" s="9">
        <v>0</v>
      </c>
    </row>
    <row r="255" spans="1:7" x14ac:dyDescent="0.25">
      <c r="A255" s="5"/>
      <c r="B255" s="20" t="s">
        <v>164</v>
      </c>
      <c r="C255" s="21" t="s">
        <v>165</v>
      </c>
      <c r="D255" s="22">
        <v>105000</v>
      </c>
      <c r="E255" s="23">
        <v>105000</v>
      </c>
      <c r="F255" s="22">
        <v>20169</v>
      </c>
      <c r="G255" s="9">
        <f t="shared" si="22"/>
        <v>0.19208571428571428</v>
      </c>
    </row>
    <row r="256" spans="1:7" x14ac:dyDescent="0.25">
      <c r="A256" s="5"/>
      <c r="B256" s="20" t="s">
        <v>236</v>
      </c>
      <c r="C256" s="21" t="s">
        <v>237</v>
      </c>
      <c r="D256" s="22">
        <v>105000</v>
      </c>
      <c r="E256" s="23">
        <v>105000</v>
      </c>
      <c r="F256" s="24">
        <v>89760</v>
      </c>
      <c r="G256" s="9">
        <f t="shared" si="22"/>
        <v>0.85485714285714287</v>
      </c>
    </row>
    <row r="257" spans="1:7" x14ac:dyDescent="0.25">
      <c r="A257" s="5"/>
      <c r="B257" s="20" t="s">
        <v>214</v>
      </c>
      <c r="C257" s="21" t="s">
        <v>215</v>
      </c>
      <c r="D257" s="22">
        <v>30000</v>
      </c>
      <c r="E257" s="23">
        <v>30000</v>
      </c>
      <c r="F257" s="24">
        <v>16300</v>
      </c>
      <c r="G257" s="9">
        <f t="shared" si="22"/>
        <v>0.54333333333333333</v>
      </c>
    </row>
    <row r="258" spans="1:7" x14ac:dyDescent="0.25">
      <c r="A258" s="5"/>
      <c r="B258" s="20" t="s">
        <v>238</v>
      </c>
      <c r="C258" s="21" t="s">
        <v>239</v>
      </c>
      <c r="D258" s="22">
        <v>8000</v>
      </c>
      <c r="E258" s="23">
        <v>8000</v>
      </c>
      <c r="F258" s="22">
        <v>0</v>
      </c>
      <c r="G258" s="9">
        <f t="shared" si="22"/>
        <v>0</v>
      </c>
    </row>
    <row r="259" spans="1:7" x14ac:dyDescent="0.25">
      <c r="A259" s="5"/>
      <c r="B259" s="20" t="s">
        <v>240</v>
      </c>
      <c r="C259" s="21" t="s">
        <v>241</v>
      </c>
      <c r="D259" s="22">
        <v>464284.76</v>
      </c>
      <c r="E259" s="23">
        <v>464284.76</v>
      </c>
      <c r="F259" s="22">
        <v>107173</v>
      </c>
      <c r="G259" s="9">
        <f t="shared" si="22"/>
        <v>0.23083462830009754</v>
      </c>
    </row>
    <row r="260" spans="1:7" x14ac:dyDescent="0.25">
      <c r="A260" s="5"/>
      <c r="B260" s="20" t="s">
        <v>242</v>
      </c>
      <c r="C260" s="21" t="s">
        <v>243</v>
      </c>
      <c r="D260" s="22">
        <v>21318063.129999999</v>
      </c>
      <c r="E260" s="23">
        <v>20879584.899999999</v>
      </c>
      <c r="F260" s="24">
        <v>0</v>
      </c>
      <c r="G260" s="9">
        <f t="shared" si="22"/>
        <v>0</v>
      </c>
    </row>
    <row r="261" spans="1:7" x14ac:dyDescent="0.25">
      <c r="A261" s="5"/>
      <c r="B261" s="20" t="s">
        <v>244</v>
      </c>
      <c r="C261" s="21" t="s">
        <v>245</v>
      </c>
      <c r="D261" s="22">
        <v>223000</v>
      </c>
      <c r="E261" s="23">
        <v>223000</v>
      </c>
      <c r="F261" s="22">
        <v>105875</v>
      </c>
      <c r="G261" s="9">
        <f t="shared" si="22"/>
        <v>0.47477578475336324</v>
      </c>
    </row>
    <row r="262" spans="1:7" x14ac:dyDescent="0.25">
      <c r="A262" s="5"/>
      <c r="B262" s="20" t="s">
        <v>246</v>
      </c>
      <c r="C262" s="21" t="s">
        <v>247</v>
      </c>
      <c r="D262" s="22">
        <v>2400000</v>
      </c>
      <c r="E262" s="23">
        <v>2400000</v>
      </c>
      <c r="F262" s="22">
        <v>853990</v>
      </c>
      <c r="G262" s="9">
        <f t="shared" si="22"/>
        <v>0.35582916666666664</v>
      </c>
    </row>
    <row r="263" spans="1:7" x14ac:dyDescent="0.25">
      <c r="A263" s="14" t="s">
        <v>101</v>
      </c>
      <c r="B263" s="15" t="s">
        <v>4</v>
      </c>
      <c r="C263" s="16" t="s">
        <v>102</v>
      </c>
      <c r="D263" s="17">
        <v>5730000</v>
      </c>
      <c r="E263" s="18">
        <v>5730000</v>
      </c>
      <c r="F263" s="17">
        <v>1677183.4</v>
      </c>
      <c r="G263" s="19">
        <f>F263/E263</f>
        <v>0.29270216404886562</v>
      </c>
    </row>
    <row r="264" spans="1:7" x14ac:dyDescent="0.25">
      <c r="A264" s="5"/>
      <c r="B264" s="20" t="s">
        <v>248</v>
      </c>
      <c r="C264" s="21" t="s">
        <v>249</v>
      </c>
      <c r="D264" s="22">
        <v>5600000</v>
      </c>
      <c r="E264" s="23">
        <v>5600000</v>
      </c>
      <c r="F264" s="24">
        <v>1642641.24</v>
      </c>
      <c r="G264" s="9">
        <f>F264/E264</f>
        <v>0.29332879285714286</v>
      </c>
    </row>
    <row r="265" spans="1:7" x14ac:dyDescent="0.25">
      <c r="A265" s="5"/>
      <c r="B265" s="20" t="s">
        <v>212</v>
      </c>
      <c r="C265" s="21" t="s">
        <v>213</v>
      </c>
      <c r="D265" s="22">
        <v>130000</v>
      </c>
      <c r="E265" s="23">
        <v>130000</v>
      </c>
      <c r="F265" s="24">
        <v>34542.160000000003</v>
      </c>
      <c r="G265" s="9">
        <f>F265/E265</f>
        <v>0.26570892307692312</v>
      </c>
    </row>
    <row r="266" spans="1:7" x14ac:dyDescent="0.25">
      <c r="A266" s="14" t="s">
        <v>250</v>
      </c>
      <c r="B266" s="15" t="s">
        <v>4</v>
      </c>
      <c r="C266" s="16" t="s">
        <v>251</v>
      </c>
      <c r="D266" s="17">
        <v>9700000</v>
      </c>
      <c r="E266" s="18">
        <v>9700000</v>
      </c>
      <c r="F266" s="17">
        <v>1918681.49</v>
      </c>
      <c r="G266" s="19">
        <f>F266/E266</f>
        <v>0.19780221546391752</v>
      </c>
    </row>
    <row r="267" spans="1:7" x14ac:dyDescent="0.25">
      <c r="A267" s="5"/>
      <c r="B267" s="20" t="s">
        <v>238</v>
      </c>
      <c r="C267" s="21" t="s">
        <v>239</v>
      </c>
      <c r="D267" s="22">
        <v>4000000</v>
      </c>
      <c r="E267" s="23">
        <v>4000000</v>
      </c>
      <c r="F267" s="24">
        <v>1918681.49</v>
      </c>
      <c r="G267" s="9">
        <f>F267/E267</f>
        <v>0.4796703725</v>
      </c>
    </row>
    <row r="268" spans="1:7" x14ac:dyDescent="0.25">
      <c r="A268" s="5"/>
      <c r="B268" s="20" t="s">
        <v>252</v>
      </c>
      <c r="C268" s="21" t="s">
        <v>253</v>
      </c>
      <c r="D268" s="22">
        <v>5700000</v>
      </c>
      <c r="E268" s="23">
        <v>5700000</v>
      </c>
      <c r="F268" s="24">
        <v>0</v>
      </c>
      <c r="G268" s="9">
        <f>F268/E268</f>
        <v>0</v>
      </c>
    </row>
    <row r="269" spans="1:7" x14ac:dyDescent="0.25">
      <c r="A269" s="14" t="s">
        <v>254</v>
      </c>
      <c r="B269" s="15" t="s">
        <v>4</v>
      </c>
      <c r="C269" s="16" t="s">
        <v>255</v>
      </c>
      <c r="D269" s="17">
        <v>0</v>
      </c>
      <c r="E269" s="18">
        <v>296674.2</v>
      </c>
      <c r="F269" s="17">
        <v>252682.9</v>
      </c>
      <c r="G269" s="19">
        <f>F269/E269</f>
        <v>0.85171848445196785</v>
      </c>
    </row>
    <row r="270" spans="1:7" x14ac:dyDescent="0.25">
      <c r="A270" s="5"/>
      <c r="B270" s="20" t="s">
        <v>256</v>
      </c>
      <c r="C270" s="21" t="s">
        <v>257</v>
      </c>
      <c r="D270" s="22">
        <v>0</v>
      </c>
      <c r="E270" s="23">
        <v>296674.2</v>
      </c>
      <c r="F270" s="24">
        <v>252682.9</v>
      </c>
      <c r="G270" s="9">
        <f>F270/E270</f>
        <v>0.85171848445196785</v>
      </c>
    </row>
    <row r="271" spans="1:7" x14ac:dyDescent="0.25">
      <c r="A271" s="30" t="s">
        <v>261</v>
      </c>
      <c r="B271" s="30" t="s">
        <v>4</v>
      </c>
      <c r="C271" s="31" t="s">
        <v>4</v>
      </c>
      <c r="D271" s="32">
        <v>273876614.88999999</v>
      </c>
      <c r="E271" s="32">
        <v>275454979.66000003</v>
      </c>
      <c r="F271" s="32">
        <f>F2+F6+F9+F13+F18+F21+F28+F34+F36+F56+F62+F68+F71+F73+F81+F84+F94+F99+F112+F126+F128+F133+F135+F142+F144+F150+F154+F161+F163+F167+F180+F182+F204+F215+F223+F263+F266+F269</f>
        <v>72399187.650000006</v>
      </c>
      <c r="G271" s="33">
        <f>F271/E271</f>
        <v>0.26283492039012646</v>
      </c>
    </row>
    <row r="272" spans="1:7" ht="25.5" thickBot="1" x14ac:dyDescent="0.3">
      <c r="A272" s="44" t="s">
        <v>265</v>
      </c>
      <c r="B272" s="45">
        <v>8901</v>
      </c>
      <c r="C272" s="46" t="s">
        <v>266</v>
      </c>
      <c r="D272" s="47">
        <v>0</v>
      </c>
      <c r="E272" s="47">
        <v>0</v>
      </c>
      <c r="F272" s="48">
        <v>437954.41</v>
      </c>
      <c r="G272" s="49"/>
    </row>
    <row r="273" spans="1:7" ht="16.5" thickTop="1" thickBot="1" x14ac:dyDescent="0.3">
      <c r="A273" s="39" t="s">
        <v>261</v>
      </c>
      <c r="B273" s="40" t="s">
        <v>4</v>
      </c>
      <c r="C273" s="41" t="s">
        <v>4</v>
      </c>
      <c r="D273" s="42">
        <v>273876614.88999999</v>
      </c>
      <c r="E273" s="42">
        <v>275454979.66000003</v>
      </c>
      <c r="F273" s="42">
        <f>F271+F272</f>
        <v>72837142.060000002</v>
      </c>
      <c r="G273" s="43">
        <f>F273/E273</f>
        <v>0.26442485138553112</v>
      </c>
    </row>
    <row r="274" spans="1:7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FBF44-DD9D-4E72-8DC6-410DBBE74BA2}">
  <dimension ref="A1:C12"/>
  <sheetViews>
    <sheetView workbookViewId="0">
      <selection activeCell="F34" sqref="F34"/>
    </sheetView>
  </sheetViews>
  <sheetFormatPr defaultRowHeight="15" x14ac:dyDescent="0.25"/>
  <cols>
    <col min="1" max="1" width="11.140625" style="53" customWidth="1"/>
    <col min="2" max="2" width="40.28515625" style="53" customWidth="1"/>
    <col min="3" max="3" width="15.42578125" style="53" customWidth="1"/>
    <col min="4" max="16384" width="9.140625" style="53"/>
  </cols>
  <sheetData>
    <row r="1" spans="1:3" ht="15.75" thickBot="1" x14ac:dyDescent="0.3">
      <c r="A1" s="50" t="s">
        <v>267</v>
      </c>
      <c r="B1" s="51" t="s">
        <v>268</v>
      </c>
      <c r="C1" s="52" t="s">
        <v>288</v>
      </c>
    </row>
    <row r="2" spans="1:3" ht="15.75" thickTop="1" x14ac:dyDescent="0.25">
      <c r="A2" s="54" t="s">
        <v>269</v>
      </c>
      <c r="B2" s="55" t="s">
        <v>270</v>
      </c>
      <c r="C2" s="61">
        <v>39299.67</v>
      </c>
    </row>
    <row r="3" spans="1:3" x14ac:dyDescent="0.25">
      <c r="A3" s="54" t="s">
        <v>271</v>
      </c>
      <c r="B3" s="54" t="s">
        <v>272</v>
      </c>
      <c r="C3" s="62">
        <v>14078</v>
      </c>
    </row>
    <row r="4" spans="1:3" x14ac:dyDescent="0.25">
      <c r="A4" s="54" t="s">
        <v>273</v>
      </c>
      <c r="B4" s="54" t="s">
        <v>274</v>
      </c>
      <c r="C4" s="62">
        <v>0</v>
      </c>
    </row>
    <row r="5" spans="1:3" x14ac:dyDescent="0.25">
      <c r="A5" s="54" t="s">
        <v>275</v>
      </c>
      <c r="B5" s="54" t="s">
        <v>276</v>
      </c>
      <c r="C5" s="63">
        <v>0</v>
      </c>
    </row>
    <row r="6" spans="1:3" x14ac:dyDescent="0.25">
      <c r="A6" s="54" t="s">
        <v>277</v>
      </c>
      <c r="B6" s="54" t="s">
        <v>278</v>
      </c>
      <c r="C6" s="62">
        <v>0</v>
      </c>
    </row>
    <row r="7" spans="1:3" x14ac:dyDescent="0.25">
      <c r="A7" s="57" t="s">
        <v>279</v>
      </c>
      <c r="B7" s="54" t="s">
        <v>280</v>
      </c>
      <c r="C7" s="62">
        <v>10348.57</v>
      </c>
    </row>
    <row r="8" spans="1:3" x14ac:dyDescent="0.25">
      <c r="A8" s="57" t="s">
        <v>281</v>
      </c>
      <c r="B8" s="54" t="s">
        <v>282</v>
      </c>
      <c r="C8" s="62">
        <v>28208.07</v>
      </c>
    </row>
    <row r="9" spans="1:3" x14ac:dyDescent="0.25">
      <c r="A9" s="54" t="s">
        <v>283</v>
      </c>
      <c r="B9" s="54" t="s">
        <v>284</v>
      </c>
      <c r="C9" s="62">
        <v>2607027.1</v>
      </c>
    </row>
    <row r="10" spans="1:3" x14ac:dyDescent="0.25">
      <c r="A10" s="57">
        <v>23165</v>
      </c>
      <c r="B10" s="54" t="s">
        <v>285</v>
      </c>
      <c r="C10" s="56">
        <v>29483466.010000002</v>
      </c>
    </row>
    <row r="11" spans="1:3" ht="15.75" thickBot="1" x14ac:dyDescent="0.3">
      <c r="A11" s="58" t="s">
        <v>286</v>
      </c>
      <c r="B11" s="58" t="s">
        <v>287</v>
      </c>
      <c r="C11" s="64">
        <v>558690.92000000004</v>
      </c>
    </row>
    <row r="12" spans="1:3" ht="15.75" thickTop="1" x14ac:dyDescent="0.25">
      <c r="A12" s="59" t="s">
        <v>264</v>
      </c>
      <c r="B12" s="59"/>
      <c r="C12" s="60">
        <f>SUM(C2:C11)</f>
        <v>32741118.340000004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4C61-C398-439F-8B62-8D35E28647CD}">
  <dimension ref="A1:G15"/>
  <sheetViews>
    <sheetView workbookViewId="0">
      <selection activeCell="E16" sqref="E16"/>
    </sheetView>
  </sheetViews>
  <sheetFormatPr defaultRowHeight="15" x14ac:dyDescent="0.25"/>
  <cols>
    <col min="1" max="3" width="9.140625" style="53"/>
    <col min="4" max="5" width="23.42578125" style="53" customWidth="1"/>
    <col min="6" max="6" width="20" style="53" customWidth="1"/>
    <col min="7" max="7" width="47.28515625" style="53" customWidth="1"/>
    <col min="8" max="16384" width="9.140625" style="53"/>
  </cols>
  <sheetData>
    <row r="1" spans="1:7" x14ac:dyDescent="0.25">
      <c r="A1" s="65" t="s">
        <v>289</v>
      </c>
      <c r="B1" s="65"/>
      <c r="C1" s="65"/>
      <c r="D1" s="65"/>
      <c r="E1" s="65"/>
      <c r="F1" s="65"/>
      <c r="G1" s="65"/>
    </row>
    <row r="2" spans="1:7" ht="15.75" thickBot="1" x14ac:dyDescent="0.3">
      <c r="A2" s="66" t="s">
        <v>290</v>
      </c>
      <c r="B2" s="67" t="s">
        <v>291</v>
      </c>
      <c r="C2" s="67" t="s">
        <v>292</v>
      </c>
      <c r="D2" s="68" t="s">
        <v>293</v>
      </c>
      <c r="E2" s="69" t="s">
        <v>294</v>
      </c>
      <c r="F2" s="70" t="s">
        <v>295</v>
      </c>
      <c r="G2" s="71"/>
    </row>
    <row r="3" spans="1:7" ht="15.75" thickTop="1" x14ac:dyDescent="0.25">
      <c r="A3" s="57" t="s">
        <v>242</v>
      </c>
      <c r="B3" s="57" t="s">
        <v>97</v>
      </c>
      <c r="C3" s="54" t="s">
        <v>4</v>
      </c>
      <c r="D3" s="72">
        <f>1867456.13+200607</f>
        <v>2068063.13</v>
      </c>
      <c r="E3" s="73">
        <f>E15-SUM(E4:E14)</f>
        <v>2129584.8999999985</v>
      </c>
      <c r="F3" s="74" t="s">
        <v>296</v>
      </c>
      <c r="G3" s="75"/>
    </row>
    <row r="4" spans="1:7" x14ac:dyDescent="0.25">
      <c r="A4" s="54" t="s">
        <v>242</v>
      </c>
      <c r="B4" s="54" t="s">
        <v>97</v>
      </c>
      <c r="C4" s="54"/>
      <c r="D4" s="72">
        <v>10000000</v>
      </c>
      <c r="E4" s="73">
        <v>9500000</v>
      </c>
      <c r="F4" s="74" t="s">
        <v>297</v>
      </c>
      <c r="G4" s="75"/>
    </row>
    <row r="5" spans="1:7" x14ac:dyDescent="0.25">
      <c r="A5" s="57">
        <v>5901</v>
      </c>
      <c r="B5" s="57">
        <v>6171</v>
      </c>
      <c r="C5" s="54"/>
      <c r="D5" s="72">
        <v>400000</v>
      </c>
      <c r="E5" s="73">
        <v>400000</v>
      </c>
      <c r="F5" s="76" t="s">
        <v>298</v>
      </c>
      <c r="G5" s="57"/>
    </row>
    <row r="6" spans="1:7" x14ac:dyDescent="0.25">
      <c r="A6" s="57">
        <v>5901</v>
      </c>
      <c r="B6" s="57">
        <v>6171</v>
      </c>
      <c r="C6" s="54"/>
      <c r="D6" s="72">
        <v>250000</v>
      </c>
      <c r="E6" s="73">
        <v>250000</v>
      </c>
      <c r="F6" s="74" t="s">
        <v>299</v>
      </c>
      <c r="G6" s="75"/>
    </row>
    <row r="7" spans="1:7" x14ac:dyDescent="0.25">
      <c r="A7" s="57">
        <v>5901</v>
      </c>
      <c r="B7" s="57">
        <v>6171</v>
      </c>
      <c r="C7" s="54"/>
      <c r="D7" s="72">
        <v>200000</v>
      </c>
      <c r="E7" s="73">
        <v>200000</v>
      </c>
      <c r="F7" s="77" t="s">
        <v>300</v>
      </c>
      <c r="G7" s="78"/>
    </row>
    <row r="8" spans="1:7" x14ac:dyDescent="0.25">
      <c r="A8" s="54" t="s">
        <v>242</v>
      </c>
      <c r="B8" s="54" t="s">
        <v>97</v>
      </c>
      <c r="C8" s="54"/>
      <c r="D8" s="72">
        <v>900000</v>
      </c>
      <c r="E8" s="73">
        <v>900000</v>
      </c>
      <c r="F8" s="74" t="s">
        <v>301</v>
      </c>
      <c r="G8" s="75"/>
    </row>
    <row r="9" spans="1:7" x14ac:dyDescent="0.25">
      <c r="A9" s="54" t="s">
        <v>242</v>
      </c>
      <c r="B9" s="54" t="s">
        <v>97</v>
      </c>
      <c r="C9" s="54"/>
      <c r="D9" s="72">
        <v>2000000</v>
      </c>
      <c r="E9" s="73">
        <v>2000000</v>
      </c>
      <c r="F9" s="74" t="s">
        <v>302</v>
      </c>
      <c r="G9" s="75"/>
    </row>
    <row r="10" spans="1:7" x14ac:dyDescent="0.25">
      <c r="A10" s="54" t="s">
        <v>242</v>
      </c>
      <c r="B10" s="54" t="s">
        <v>97</v>
      </c>
      <c r="C10" s="54"/>
      <c r="D10" s="72">
        <v>1500000</v>
      </c>
      <c r="E10" s="73">
        <v>1500000</v>
      </c>
      <c r="F10" s="74" t="s">
        <v>303</v>
      </c>
      <c r="G10" s="75"/>
    </row>
    <row r="11" spans="1:7" x14ac:dyDescent="0.25">
      <c r="A11" s="54" t="s">
        <v>242</v>
      </c>
      <c r="B11" s="54" t="s">
        <v>97</v>
      </c>
      <c r="C11" s="54"/>
      <c r="D11" s="72">
        <v>2100000</v>
      </c>
      <c r="E11" s="73">
        <v>2100000</v>
      </c>
      <c r="F11" s="74" t="s">
        <v>304</v>
      </c>
      <c r="G11" s="75"/>
    </row>
    <row r="12" spans="1:7" x14ac:dyDescent="0.25">
      <c r="A12" s="54" t="s">
        <v>242</v>
      </c>
      <c r="B12" s="54" t="s">
        <v>97</v>
      </c>
      <c r="C12" s="54"/>
      <c r="D12" s="72">
        <v>1400000</v>
      </c>
      <c r="E12" s="73">
        <v>1400000</v>
      </c>
      <c r="F12" s="74" t="s">
        <v>305</v>
      </c>
      <c r="G12" s="75"/>
    </row>
    <row r="13" spans="1:7" x14ac:dyDescent="0.25">
      <c r="A13" s="54" t="s">
        <v>242</v>
      </c>
      <c r="B13" s="54" t="s">
        <v>97</v>
      </c>
      <c r="C13" s="54"/>
      <c r="D13" s="72">
        <v>200000</v>
      </c>
      <c r="E13" s="73">
        <v>200000</v>
      </c>
      <c r="F13" s="76" t="s">
        <v>306</v>
      </c>
      <c r="G13" s="57"/>
    </row>
    <row r="14" spans="1:7" ht="15.75" thickBot="1" x14ac:dyDescent="0.3">
      <c r="A14" s="54" t="s">
        <v>242</v>
      </c>
      <c r="B14" s="54" t="s">
        <v>97</v>
      </c>
      <c r="C14" s="54"/>
      <c r="D14" s="79">
        <v>300000</v>
      </c>
      <c r="E14" s="80">
        <v>300000</v>
      </c>
      <c r="F14" s="81" t="s">
        <v>307</v>
      </c>
      <c r="G14" s="82"/>
    </row>
    <row r="15" spans="1:7" ht="15.75" thickTop="1" x14ac:dyDescent="0.25">
      <c r="A15" s="83"/>
      <c r="B15" s="84"/>
      <c r="C15" s="84"/>
      <c r="D15" s="85">
        <f>SUM(D3:D14)</f>
        <v>21318063.129999999</v>
      </c>
      <c r="E15" s="85">
        <v>20879584.899999999</v>
      </c>
      <c r="F15" s="86"/>
      <c r="G15" s="87"/>
    </row>
  </sheetData>
  <mergeCells count="13">
    <mergeCell ref="F15:G15"/>
    <mergeCell ref="F8:G8"/>
    <mergeCell ref="F9:G9"/>
    <mergeCell ref="F10:G10"/>
    <mergeCell ref="F11:G11"/>
    <mergeCell ref="F12:G12"/>
    <mergeCell ref="F14:G14"/>
    <mergeCell ref="A1:G1"/>
    <mergeCell ref="F2:G2"/>
    <mergeCell ref="F3:G3"/>
    <mergeCell ref="F4:G4"/>
    <mergeCell ref="F6:G6"/>
    <mergeCell ref="F7:G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C8EE5-CD0E-4FE1-BF95-3B20DEE3C139}">
  <dimension ref="A1:D4"/>
  <sheetViews>
    <sheetView workbookViewId="0">
      <selection activeCell="D4" sqref="D4"/>
    </sheetView>
  </sheetViews>
  <sheetFormatPr defaultRowHeight="15" x14ac:dyDescent="0.25"/>
  <cols>
    <col min="1" max="1" width="9.140625" style="53"/>
    <col min="2" max="2" width="37.5703125" style="53" customWidth="1"/>
    <col min="3" max="3" width="21" style="53" customWidth="1"/>
    <col min="4" max="4" width="18" style="53" customWidth="1"/>
    <col min="5" max="16384" width="9.140625" style="53"/>
  </cols>
  <sheetData>
    <row r="1" spans="1:4" ht="15.75" thickBot="1" x14ac:dyDescent="0.3">
      <c r="A1" s="50" t="s">
        <v>267</v>
      </c>
      <c r="B1" s="51" t="s">
        <v>268</v>
      </c>
      <c r="C1" s="88" t="s">
        <v>308</v>
      </c>
      <c r="D1" s="88" t="s">
        <v>309</v>
      </c>
    </row>
    <row r="2" spans="1:4" ht="15.75" thickTop="1" x14ac:dyDescent="0.25">
      <c r="A2" s="54" t="s">
        <v>310</v>
      </c>
      <c r="B2" s="55" t="s">
        <v>311</v>
      </c>
      <c r="C2" s="89">
        <v>833333.4</v>
      </c>
      <c r="D2" s="89">
        <v>-51211212.899999999</v>
      </c>
    </row>
    <row r="3" spans="1:4" ht="15.75" thickBot="1" x14ac:dyDescent="0.3">
      <c r="A3" s="58" t="s">
        <v>312</v>
      </c>
      <c r="B3" s="58" t="s">
        <v>313</v>
      </c>
      <c r="C3" s="90">
        <v>373083.4</v>
      </c>
      <c r="D3" s="90">
        <v>-28755584.52</v>
      </c>
    </row>
    <row r="4" spans="1:4" ht="15.75" thickTop="1" x14ac:dyDescent="0.25">
      <c r="A4" s="59"/>
      <c r="B4" s="59"/>
      <c r="C4" s="91">
        <f>SUM(C2:C3)</f>
        <v>1206416.8</v>
      </c>
      <c r="D4" s="91">
        <f>SUM(D2:D3)</f>
        <v>-79966797.420000002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Rozpočtové příjmy</vt:lpstr>
      <vt:lpstr>II. Rozpočtové výdaje</vt:lpstr>
      <vt:lpstr>III. Stavy bankovních účtů</vt:lpstr>
      <vt:lpstr>IV. Rezerva</vt:lpstr>
      <vt:lpstr>V. Stavy úvěrových účtů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Skálová Markéta</cp:lastModifiedBy>
  <dcterms:created xsi:type="dcterms:W3CDTF">2024-05-13T09:03:46Z</dcterms:created>
  <dcterms:modified xsi:type="dcterms:W3CDTF">2024-05-13T11:55:06Z</dcterms:modified>
</cp:coreProperties>
</file>