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. Rozpočtové příjmy" sheetId="1" r:id="rId1"/>
    <sheet name="II. Rozpočtové výdaje" sheetId="2" r:id="rId2"/>
    <sheet name="III. Stavy bankovních účtů" sheetId="13" r:id="rId3"/>
    <sheet name="IV. Rezerva" sheetId="15" r:id="rId4"/>
    <sheet name="V. Stavy úvěrových účtů" sheetId="14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E4" i="15" l="1"/>
  <c r="D4" i="15"/>
  <c r="D16" i="15"/>
  <c r="D4" i="14" l="1"/>
  <c r="C4" i="14"/>
  <c r="C12" i="13"/>
  <c r="G265" i="2"/>
  <c r="G4" i="2"/>
  <c r="G5" i="2"/>
  <c r="G6" i="2"/>
  <c r="G7" i="2"/>
  <c r="G8" i="2"/>
  <c r="G9" i="2"/>
  <c r="G10" i="2"/>
  <c r="G11" i="2"/>
  <c r="G12" i="2"/>
  <c r="G13" i="2"/>
  <c r="G15" i="2"/>
  <c r="G16" i="2"/>
  <c r="G17" i="2"/>
  <c r="G18" i="2"/>
  <c r="G19" i="2"/>
  <c r="G20" i="2"/>
  <c r="G21" i="2"/>
  <c r="G24" i="2"/>
  <c r="G25" i="2"/>
  <c r="G26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3" i="2"/>
  <c r="G2" i="2"/>
  <c r="F265" i="2"/>
  <c r="G76" i="1"/>
  <c r="G26" i="1"/>
  <c r="G27" i="1"/>
  <c r="G28" i="1"/>
  <c r="G31" i="1"/>
  <c r="G32" i="1"/>
  <c r="G33" i="1"/>
  <c r="G34" i="1"/>
  <c r="G35" i="1"/>
  <c r="G36" i="1"/>
  <c r="G37" i="1"/>
  <c r="G38" i="1"/>
  <c r="G41" i="1"/>
  <c r="G42" i="1"/>
  <c r="G43" i="1"/>
  <c r="G44" i="1"/>
  <c r="G46" i="1"/>
  <c r="G47" i="1"/>
  <c r="G49" i="1"/>
  <c r="G50" i="1"/>
  <c r="G51" i="1"/>
  <c r="G52" i="1"/>
  <c r="G53" i="1"/>
  <c r="G54" i="1"/>
  <c r="G55" i="1"/>
  <c r="G56" i="1"/>
  <c r="G57" i="1"/>
  <c r="G58" i="1"/>
  <c r="G59" i="1"/>
  <c r="G60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25" i="1"/>
  <c r="G24" i="1"/>
  <c r="G23" i="1"/>
  <c r="G22" i="1"/>
  <c r="G21" i="1"/>
  <c r="G2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9" i="1"/>
  <c r="G2" i="1"/>
  <c r="F76" i="1"/>
  <c r="F80" i="1" s="1"/>
  <c r="E80" i="1"/>
  <c r="D80" i="1"/>
  <c r="G80" i="1" l="1"/>
</calcChain>
</file>

<file path=xl/sharedStrings.xml><?xml version="1.0" encoding="utf-8"?>
<sst xmlns="http://schemas.openxmlformats.org/spreadsheetml/2006/main" count="841" uniqueCount="304">
  <si>
    <t xml:space="preserve">Paragraf                 </t>
  </si>
  <si>
    <t xml:space="preserve">Položka                  </t>
  </si>
  <si>
    <t xml:space="preserve">Název                                                                                                                   </t>
  </si>
  <si>
    <t>Schválený rozpočet</t>
  </si>
  <si>
    <t/>
  </si>
  <si>
    <t>1032</t>
  </si>
  <si>
    <t>Podpora ostatních produkčních činností</t>
  </si>
  <si>
    <t>2111</t>
  </si>
  <si>
    <t>Příjem z poskytování služeb, výrobků, prací, výkonů a práv</t>
  </si>
  <si>
    <t>1111</t>
  </si>
  <si>
    <t>Příjem z daně z příjmů fyzických osob placené plátci</t>
  </si>
  <si>
    <t>1112</t>
  </si>
  <si>
    <t>Příjem z daně z příjmů fyzických osob placené poplatníky</t>
  </si>
  <si>
    <t>1113</t>
  </si>
  <si>
    <t>Příjem z daně z příjmů fyzických osob vybírané srážkou podle zvláštní sazby daně</t>
  </si>
  <si>
    <t>1121</t>
  </si>
  <si>
    <t>Příjem z daně z příjmů právnických osob</t>
  </si>
  <si>
    <t>1122</t>
  </si>
  <si>
    <t>Příjem z daně z příjmů právnických osob v případech, kdy poplatníkem je obec, s výjimkou daně vybírané srážkou podle zvláštní sazby daně</t>
  </si>
  <si>
    <t>1211</t>
  </si>
  <si>
    <t>Příjem z daně z přidané hodnoty</t>
  </si>
  <si>
    <t>1334</t>
  </si>
  <si>
    <t>Příjem z odvodů za odnětí půdy ze zemědělského půdního fondu podle zákona upravujícího ochranu zemědělského půdního fondu</t>
  </si>
  <si>
    <t>1341</t>
  </si>
  <si>
    <t>Příjem z poplatku ze psů</t>
  </si>
  <si>
    <t>1342</t>
  </si>
  <si>
    <t>Příjem z poplatku z pobytu</t>
  </si>
  <si>
    <t>1343</t>
  </si>
  <si>
    <t>Příjem z poplatku za užívání veřejného prostranství</t>
  </si>
  <si>
    <t>1345</t>
  </si>
  <si>
    <t>Příjem z poplatku za obecní systém odpadového hospodářství a příjem z poplatku za odkládání komunálního odpadu z nemovité věci</t>
  </si>
  <si>
    <t>1361</t>
  </si>
  <si>
    <t>Příjem ze správních poplatků</t>
  </si>
  <si>
    <t>1381</t>
  </si>
  <si>
    <t>Příjem z daně z hazardních her s výjimkou dílčí daně z technických her za zdaňovací období do konce roku 2023</t>
  </si>
  <si>
    <t>1511</t>
  </si>
  <si>
    <t>Příjem z daně z nemovitých věcí</t>
  </si>
  <si>
    <t>2310</t>
  </si>
  <si>
    <t>Pitná voda</t>
  </si>
  <si>
    <t>2132</t>
  </si>
  <si>
    <t>Příjem z pronájmu nebo pachtu ostatních nemovitých věcí a jejich částí</t>
  </si>
  <si>
    <t>2321</t>
  </si>
  <si>
    <t>Odvádění a čištění odpadních vod a nakládání s kaly</t>
  </si>
  <si>
    <t>Přijaté peněžité neinvestiční dary</t>
  </si>
  <si>
    <t>2329</t>
  </si>
  <si>
    <t>Odvádění a čištění odpadních vod jinde nezařazené</t>
  </si>
  <si>
    <t>3111</t>
  </si>
  <si>
    <t>Mateřské školy</t>
  </si>
  <si>
    <t>2324</t>
  </si>
  <si>
    <t>Přijaté neinvestiční příspěvky a náhrady</t>
  </si>
  <si>
    <t>3314</t>
  </si>
  <si>
    <t>Činnosti knihovnické</t>
  </si>
  <si>
    <t>2119</t>
  </si>
  <si>
    <t>Ostatní příjmy z vlastní činnosti</t>
  </si>
  <si>
    <t>3322</t>
  </si>
  <si>
    <t>Zachování a obnova kulturních památek</t>
  </si>
  <si>
    <t>2112</t>
  </si>
  <si>
    <t>Příjem z prodeje zboží (již nakoupeného za účelem prodeje)</t>
  </si>
  <si>
    <t>3349</t>
  </si>
  <si>
    <t>Ostatní záležitosti sdělovacích prostředků</t>
  </si>
  <si>
    <t>3392</t>
  </si>
  <si>
    <t>Zájmová činnost v kultuře</t>
  </si>
  <si>
    <t>3399</t>
  </si>
  <si>
    <t>Ostatní záležitosti kultury, církví a sdělovacích prostředků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</si>
  <si>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</si>
  <si>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</si>
  <si>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</si>
  <si>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</si>
  <si>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</si>
  <si>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</si>
  <si>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</si>
  <si>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</si>
  <si>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3639</t>
  </si>
  <si>
    <t>Komunální služby a územní rozvoj jinde nezařazené</t>
  </si>
  <si>
    <t>2131</t>
  </si>
  <si>
    <t>Příjem z pronájmu nebo pachtu pozemků</t>
  </si>
  <si>
    <t>Příjem z prodeje pozemků</t>
  </si>
  <si>
    <t>3722</t>
  </si>
  <si>
    <t>Sběr a svoz komunálních odpadů</t>
  </si>
  <si>
    <t>4112</t>
  </si>
  <si>
    <t>Neinvestiční přijaté transfery ze státního rozpočtu v rámci souhrnného dotačního vztahu</t>
  </si>
  <si>
    <t>4121</t>
  </si>
  <si>
    <t>Neinvestiční přijaté transfery od obcí</t>
  </si>
  <si>
    <t>4122</t>
  </si>
  <si>
    <t>Neinvestiční přijaté transfery od krajů</t>
  </si>
  <si>
    <t>4216</t>
  </si>
  <si>
    <t>Ostatní investiční přijaté transfery ze státního rozpočtu</t>
  </si>
  <si>
    <t>4341</t>
  </si>
  <si>
    <t>Sociální pomoc osobám v hmotné nouzi a občanům sociálně nepřizpůsobivým</t>
  </si>
  <si>
    <t>4351</t>
  </si>
  <si>
    <t>Osobní asistence, pečovatelská služba a podpora samostatného bydlení</t>
  </si>
  <si>
    <t>5311</t>
  </si>
  <si>
    <t>Bezpečnost a veřejný pořádek</t>
  </si>
  <si>
    <t>2212</t>
  </si>
  <si>
    <t>Příjem sankčních plateb přijatých od jiných osob</t>
  </si>
  <si>
    <t>6171</t>
  </si>
  <si>
    <t>Činnost místní správy</t>
  </si>
  <si>
    <t>2133</t>
  </si>
  <si>
    <t>Příjem z pronájmu nebo pachtu movitých věcí</t>
  </si>
  <si>
    <t>6310</t>
  </si>
  <si>
    <t>Obecné příjmy a výdaje z finančních operací</t>
  </si>
  <si>
    <t>2141</t>
  </si>
  <si>
    <t>Příjem z úroků</t>
  </si>
  <si>
    <t>Silnice</t>
  </si>
  <si>
    <t>5154</t>
  </si>
  <si>
    <t>Elektrická energie</t>
  </si>
  <si>
    <t>5171</t>
  </si>
  <si>
    <t>Opravy a udržování</t>
  </si>
  <si>
    <t>6121</t>
  </si>
  <si>
    <t>Stavby</t>
  </si>
  <si>
    <t>2221</t>
  </si>
  <si>
    <t>Provoz veřejné silniční dopravy</t>
  </si>
  <si>
    <t>5323</t>
  </si>
  <si>
    <t>Neinvestiční transfery krajům</t>
  </si>
  <si>
    <t>5139</t>
  </si>
  <si>
    <t>Nákup materiálu jinde nezařazený</t>
  </si>
  <si>
    <t>5169</t>
  </si>
  <si>
    <t>Nákup ostatních služeb</t>
  </si>
  <si>
    <t>5192</t>
  </si>
  <si>
    <t>Poskytnuté náhrady</t>
  </si>
  <si>
    <t>5164</t>
  </si>
  <si>
    <t>Nájemné</t>
  </si>
  <si>
    <t>5331</t>
  </si>
  <si>
    <t>Neinvestiční příspěvky zřízeným příspěvkovým organizacím</t>
  </si>
  <si>
    <t>3113</t>
  </si>
  <si>
    <t>Základní školy</t>
  </si>
  <si>
    <t>5021</t>
  </si>
  <si>
    <t>Ostatní osobní výdaje</t>
  </si>
  <si>
    <t>3231</t>
  </si>
  <si>
    <t>Základní umělecké školy</t>
  </si>
  <si>
    <t>5011</t>
  </si>
  <si>
    <t>Platy zaměstnanců v pracovním poměru vyjma zaměstnanců na služebních místech</t>
  </si>
  <si>
    <t>5031</t>
  </si>
  <si>
    <t>Povinné pojistné na sociální zabezpečení a příspěvek na státní politiku zaměstnanosti</t>
  </si>
  <si>
    <t>5032</t>
  </si>
  <si>
    <t>Povinné pojistné na veřejné zdravotní pojištění</t>
  </si>
  <si>
    <t>5133</t>
  </si>
  <si>
    <t>Léky a zdravotnický materiál</t>
  </si>
  <si>
    <t>5136</t>
  </si>
  <si>
    <t>Knihy a obdobné listinné informační prostředky</t>
  </si>
  <si>
    <t>5137</t>
  </si>
  <si>
    <t>Drobný dlouhodobý hmotný majetek</t>
  </si>
  <si>
    <t>5151</t>
  </si>
  <si>
    <t>Studená voda včetně stočného a úplaty za odvod dešťových vod</t>
  </si>
  <si>
    <t>5153</t>
  </si>
  <si>
    <t>Plyn</t>
  </si>
  <si>
    <t>5161</t>
  </si>
  <si>
    <t>Poštovní služby</t>
  </si>
  <si>
    <t>5167</t>
  </si>
  <si>
    <t>Služby školení a vzdělávání</t>
  </si>
  <si>
    <t>5173</t>
  </si>
  <si>
    <t>Cestovné</t>
  </si>
  <si>
    <t>5175</t>
  </si>
  <si>
    <t>Pohoštění</t>
  </si>
  <si>
    <t>5181</t>
  </si>
  <si>
    <t>Převody vnitřním organizačním jednotkám</t>
  </si>
  <si>
    <t>6122</t>
  </si>
  <si>
    <t>Stroje, přístroje a zařízení</t>
  </si>
  <si>
    <t>3319</t>
  </si>
  <si>
    <t>Ostatní záležitosti kultury</t>
  </si>
  <si>
    <t>5229</t>
  </si>
  <si>
    <t>Ostatní neinvestiční transfery neziskovým a podobným osobám</t>
  </si>
  <si>
    <t>5194</t>
  </si>
  <si>
    <t>Výdaje na věcné dary</t>
  </si>
  <si>
    <t>5223</t>
  </si>
  <si>
    <t>Neinvestiční transfery církvím a náboženským společnostem</t>
  </si>
  <si>
    <t>3419</t>
  </si>
  <si>
    <t>Ostatní sportovní činnost</t>
  </si>
  <si>
    <t>5222</t>
  </si>
  <si>
    <t>Neinvestiční transfery spolkům</t>
  </si>
  <si>
    <t>6322</t>
  </si>
  <si>
    <t>Investiční transfery spolkům</t>
  </si>
  <si>
    <t>3421</t>
  </si>
  <si>
    <t>Využití volného času dětí a mládeže</t>
  </si>
  <si>
    <t>3429</t>
  </si>
  <si>
    <t>Ostatní zájmová činnost a rekreace</t>
  </si>
  <si>
    <t>5152</t>
  </si>
  <si>
    <t>Teplo</t>
  </si>
  <si>
    <t>5909</t>
  </si>
  <si>
    <t>Ostatní neinvestiční výdaje jinde nezařazené</t>
  </si>
  <si>
    <t>3635</t>
  </si>
  <si>
    <t>Územní plánování</t>
  </si>
  <si>
    <t>6119</t>
  </si>
  <si>
    <t>Ostatní nákup dlouhodobého nehmotného majetku</t>
  </si>
  <si>
    <t>5166</t>
  </si>
  <si>
    <t>Konzultační, poradenské a právní služby</t>
  </si>
  <si>
    <t>6130</t>
  </si>
  <si>
    <t>Pozemky</t>
  </si>
  <si>
    <t>3721</t>
  </si>
  <si>
    <t>Sběr a svoz nebezpečných odpadů</t>
  </si>
  <si>
    <t>3741</t>
  </si>
  <si>
    <t>Ochrana druhů a stanovišť</t>
  </si>
  <si>
    <t>3745</t>
  </si>
  <si>
    <t>Péče o vzhled obcí a veřejnou zeleň</t>
  </si>
  <si>
    <t>3799</t>
  </si>
  <si>
    <t>Ostatní ekologické záležitosti</t>
  </si>
  <si>
    <t>5132</t>
  </si>
  <si>
    <t>Ochranné pomůcky</t>
  </si>
  <si>
    <t>5156</t>
  </si>
  <si>
    <t>Pohonné hmoty a maziva</t>
  </si>
  <si>
    <t>Ochrana obyvatelstva</t>
  </si>
  <si>
    <t>5903</t>
  </si>
  <si>
    <t>Rezerva na krizová opatření</t>
  </si>
  <si>
    <t>5162</t>
  </si>
  <si>
    <t>Služby elektronických komunikací</t>
  </si>
  <si>
    <t>5163</t>
  </si>
  <si>
    <t>Služby peněžních ústavů</t>
  </si>
  <si>
    <t>5361</t>
  </si>
  <si>
    <t>Nákup kolků</t>
  </si>
  <si>
    <t>5512</t>
  </si>
  <si>
    <t>Požární ochrana - dobrovolná část</t>
  </si>
  <si>
    <t>6112</t>
  </si>
  <si>
    <t>Zastupitelstva obcí</t>
  </si>
  <si>
    <t>5023</t>
  </si>
  <si>
    <t>Odměny členů zastupitelstev obcí a krajů</t>
  </si>
  <si>
    <t>5038</t>
  </si>
  <si>
    <t>Pojistné na zákonné pojištění odpovědnosti zaměstnavatele za škodu při pracovním úrazu nebo nemoci z povolání</t>
  </si>
  <si>
    <t>5138</t>
  </si>
  <si>
    <t>Nákup zboží za účelem dalšího prodeje</t>
  </si>
  <si>
    <t>5172</t>
  </si>
  <si>
    <t>Podlimitní programové vybavení</t>
  </si>
  <si>
    <t>5178</t>
  </si>
  <si>
    <t>Nájemné za nájem s právem koupě</t>
  </si>
  <si>
    <t>5179</t>
  </si>
  <si>
    <t>Ostatní nákupy jinde nezařazené</t>
  </si>
  <si>
    <t>5199</t>
  </si>
  <si>
    <t>Ostatní výdaje související s neinvestičními nákupy</t>
  </si>
  <si>
    <t>5329</t>
  </si>
  <si>
    <t>Ostatní neinvestiční transfery rozpočtům územní úrovně</t>
  </si>
  <si>
    <t>5362</t>
  </si>
  <si>
    <t>Platby daní státnímu rozpočtu</t>
  </si>
  <si>
    <t>5499</t>
  </si>
  <si>
    <t>Ostatní neinvestiční transfery fyzickým osobám</t>
  </si>
  <si>
    <t>5901</t>
  </si>
  <si>
    <t>Nespecifikované rezervy</t>
  </si>
  <si>
    <t>6111</t>
  </si>
  <si>
    <t>Programové vybavení</t>
  </si>
  <si>
    <t>6123</t>
  </si>
  <si>
    <t>Dopravní prostředky</t>
  </si>
  <si>
    <t>5141</t>
  </si>
  <si>
    <t>Úroky vlastní</t>
  </si>
  <si>
    <t>6399</t>
  </si>
  <si>
    <t>Ostatní finanční operace</t>
  </si>
  <si>
    <t>5365</t>
  </si>
  <si>
    <t>Platby daní krajům, obcím a státním fondům</t>
  </si>
  <si>
    <t>6402</t>
  </si>
  <si>
    <t>Finanční vypořádání</t>
  </si>
  <si>
    <t>5364</t>
  </si>
  <si>
    <t>Vratky transferů poskytnutých z veřejných rozpočtů</t>
  </si>
  <si>
    <t>Procento</t>
  </si>
  <si>
    <t>Upravený rozpočet k 29.2.2024</t>
  </si>
  <si>
    <t>Skutečnost k 29.2.2024</t>
  </si>
  <si>
    <t>Celkem</t>
  </si>
  <si>
    <t>Uhrazené splátky dlouhodobých přijatých prostředků</t>
  </si>
  <si>
    <t>Změna stavu krátkodobých prostředků na bankovních účtech</t>
  </si>
  <si>
    <t xml:space="preserve"> </t>
  </si>
  <si>
    <t>Operace z peněžních účtů organizace nemající charakter příjmů a výdajů vládního sektoru</t>
  </si>
  <si>
    <t>celkem</t>
  </si>
  <si>
    <t>Účet</t>
  </si>
  <si>
    <t>Název účtu</t>
  </si>
  <si>
    <t>23110</t>
  </si>
  <si>
    <t>ZBÚ - 0388041369/0800</t>
  </si>
  <si>
    <t>23111</t>
  </si>
  <si>
    <t>MZDY - 6015-0388041369/0800</t>
  </si>
  <si>
    <t>23112</t>
  </si>
  <si>
    <t>Spořící - 1249-0388041369/0800</t>
  </si>
  <si>
    <t>23120</t>
  </si>
  <si>
    <t>Příjmový účet 19-0388041369/0800</t>
  </si>
  <si>
    <t>23121</t>
  </si>
  <si>
    <t>Dary účet 182-0388041369/0800</t>
  </si>
  <si>
    <t>23130</t>
  </si>
  <si>
    <t>POPLATKY účet 5607272339/0800</t>
  </si>
  <si>
    <t>23140</t>
  </si>
  <si>
    <t>Dary Ukrajina - 20183-388041369/0800</t>
  </si>
  <si>
    <t>23160</t>
  </si>
  <si>
    <t>Běžný účet- ČNB</t>
  </si>
  <si>
    <t>Spořící účet - 6630376309/0800</t>
  </si>
  <si>
    <t>23190</t>
  </si>
  <si>
    <t>Běžný účet- byty/nebyty</t>
  </si>
  <si>
    <t xml:space="preserve"> měsíční splátka jistiny</t>
  </si>
  <si>
    <t>Konečný stav</t>
  </si>
  <si>
    <t>45110</t>
  </si>
  <si>
    <t>Dlouhodobé úvěry - ZŠ Za Cihelnou</t>
  </si>
  <si>
    <t>45120</t>
  </si>
  <si>
    <t>Dlouhodobé úvěry - pozemky</t>
  </si>
  <si>
    <t>Zeď Čakov</t>
  </si>
  <si>
    <t>Dobrý nápad</t>
  </si>
  <si>
    <t>Fond vodohospodářské infrastruktury</t>
  </si>
  <si>
    <t>Spoluúčast zateplení Nádražní 21, 22</t>
  </si>
  <si>
    <t>Energetické úspory Přemyslovská - spoluúčast</t>
  </si>
  <si>
    <t>Energetické úspory Zaorálkova - spoluúčast</t>
  </si>
  <si>
    <t>Studie (Projekt) domov seniorů</t>
  </si>
  <si>
    <t>rozvoj ICT v rámci zákona (přístup do centrálních registrů - elektronický archiv)</t>
  </si>
  <si>
    <t>Studie sídelní zeleně - spoluúčast</t>
  </si>
  <si>
    <t>Dubečnice realizace uličního stromořadí dle pravidel zelenomodré infrastruktury</t>
  </si>
  <si>
    <t>doprovodná infrastruktura průtah</t>
  </si>
  <si>
    <t>neadresná rezerva</t>
  </si>
  <si>
    <t>Text k rozpočtové skladbě</t>
  </si>
  <si>
    <t>Kapitola</t>
  </si>
  <si>
    <t>Paragraf</t>
  </si>
  <si>
    <t>Položka</t>
  </si>
  <si>
    <t>Rezerva 2024</t>
  </si>
  <si>
    <t>Obnos schválený</t>
  </si>
  <si>
    <t>Obnost upravený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</si>
</sst>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\ _K_č"/>
    <numFmt numFmtId="166" formatCode="#,##0.00&quot;  &quot;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bgColor indexed="22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2" borderId="0"/>
  </cellStyleXfs>
  <cellXfs count="111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2" fillId="3" borderId="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0" fontId="2" fillId="3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4" fontId="3" fillId="0" borderId="5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10" fontId="3" fillId="0" borderId="4" xfId="0" applyNumberFormat="1" applyFont="1" applyBorder="1"/>
    <xf numFmtId="0" fontId="3" fillId="0" borderId="7" xfId="0" applyFont="1" applyBorder="1"/>
    <xf numFmtId="4" fontId="3" fillId="0" borderId="7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0" fontId="3" fillId="0" borderId="7" xfId="0" applyFont="1" applyBorder="1" applyAlignment="1">
      <alignment wrapText="1"/>
    </xf>
    <xf numFmtId="0" fontId="0" fillId="0" borderId="0" xfId="0" applyAlignment="1">
      <alignment horizontal="left"/>
    </xf>
    <xf numFmtId="0" fontId="3" fillId="4" borderId="4" xfId="0" applyFont="1" applyFill="1" applyBorder="1"/>
    <xf numFmtId="0" fontId="3" fillId="4" borderId="4" xfId="0" applyFont="1" applyFill="1" applyBorder="1" applyAlignment="1">
      <alignment wrapText="1"/>
    </xf>
    <xf numFmtId="164" fontId="3" fillId="4" borderId="4" xfId="0" applyNumberFormat="1" applyFont="1" applyFill="1" applyBorder="1" applyAlignment="1">
      <alignment horizontal="left"/>
    </xf>
    <xf numFmtId="164" fontId="3" fillId="4" borderId="4" xfId="0" applyNumberFormat="1" applyFont="1" applyFill="1" applyBorder="1" applyAlignment="1">
      <alignment horizontal="right"/>
    </xf>
    <xf numFmtId="164" fontId="3" fillId="4" borderId="8" xfId="0" applyNumberFormat="1" applyFont="1" applyFill="1" applyBorder="1" applyAlignment="1">
      <alignment horizontal="right"/>
    </xf>
    <xf numFmtId="10" fontId="3" fillId="4" borderId="4" xfId="0" applyNumberFormat="1" applyFont="1" applyFill="1" applyBorder="1"/>
    <xf numFmtId="0" fontId="3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4" xfId="0" applyNumberFormat="1" applyFont="1" applyBorder="1"/>
    <xf numFmtId="0" fontId="3" fillId="4" borderId="4" xfId="0" applyFont="1" applyFill="1" applyBorder="1" applyAlignment="1">
      <alignment horizontal="left"/>
    </xf>
    <xf numFmtId="0" fontId="4" fillId="5" borderId="4" xfId="0" applyFont="1" applyFill="1" applyBorder="1"/>
    <xf numFmtId="0" fontId="4" fillId="5" borderId="4" xfId="0" applyFont="1" applyFill="1" applyBorder="1" applyAlignment="1">
      <alignment wrapText="1"/>
    </xf>
    <xf numFmtId="164" fontId="4" fillId="5" borderId="4" xfId="0" applyNumberFormat="1" applyFont="1" applyFill="1" applyBorder="1" applyAlignment="1">
      <alignment horizontal="right"/>
    </xf>
    <xf numFmtId="10" fontId="4" fillId="5" borderId="4" xfId="0" applyNumberFormat="1" applyFont="1" applyFill="1" applyBorder="1" applyAlignment="1">
      <alignment wrapText="1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3" fillId="6" borderId="4" xfId="0" applyFont="1" applyFill="1" applyBorder="1"/>
    <xf numFmtId="0" fontId="3" fillId="6" borderId="4" xfId="0" applyFont="1" applyFill="1" applyBorder="1" applyAlignment="1">
      <alignment horizontal="left"/>
    </xf>
    <xf numFmtId="0" fontId="3" fillId="6" borderId="7" xfId="0" applyFont="1" applyFill="1" applyBorder="1" applyAlignment="1">
      <alignment wrapText="1"/>
    </xf>
    <xf numFmtId="165" fontId="5" fillId="6" borderId="4" xfId="0" applyNumberFormat="1" applyFont="1" applyFill="1" applyBorder="1" applyAlignment="1">
      <alignment horizontal="right"/>
    </xf>
    <xf numFmtId="4" fontId="3" fillId="6" borderId="8" xfId="0" applyNumberFormat="1" applyFont="1" applyFill="1" applyBorder="1" applyAlignment="1">
      <alignment horizontal="right"/>
    </xf>
    <xf numFmtId="0" fontId="6" fillId="6" borderId="9" xfId="0" applyFont="1" applyFill="1" applyBorder="1"/>
    <xf numFmtId="0" fontId="6" fillId="6" borderId="9" xfId="0" applyFont="1" applyFill="1" applyBorder="1" applyAlignment="1">
      <alignment horizontal="left"/>
    </xf>
    <xf numFmtId="0" fontId="6" fillId="6" borderId="10" xfId="0" applyFont="1" applyFill="1" applyBorder="1" applyAlignment="1">
      <alignment wrapText="1"/>
    </xf>
    <xf numFmtId="4" fontId="6" fillId="6" borderId="11" xfId="0" applyNumberFormat="1" applyFont="1" applyFill="1" applyBorder="1" applyAlignment="1">
      <alignment horizontal="right"/>
    </xf>
    <xf numFmtId="0" fontId="4" fillId="6" borderId="9" xfId="0" applyFont="1" applyFill="1" applyBorder="1"/>
    <xf numFmtId="0" fontId="3" fillId="6" borderId="9" xfId="0" applyFont="1" applyFill="1" applyBorder="1"/>
    <xf numFmtId="0" fontId="3" fillId="6" borderId="9" xfId="0" applyFont="1" applyFill="1" applyBorder="1" applyAlignment="1">
      <alignment wrapText="1"/>
    </xf>
    <xf numFmtId="164" fontId="4" fillId="6" borderId="9" xfId="0" applyNumberFormat="1" applyFont="1" applyFill="1" applyBorder="1" applyAlignment="1">
      <alignment horizontal="right"/>
    </xf>
    <xf numFmtId="10" fontId="4" fillId="6" borderId="9" xfId="0" applyNumberFormat="1" applyFont="1" applyFill="1" applyBorder="1" applyAlignment="1">
      <alignment horizontal="right"/>
    </xf>
    <xf numFmtId="4" fontId="7" fillId="6" borderId="9" xfId="0" applyNumberFormat="1" applyFont="1" applyFill="1" applyBorder="1" applyAlignment="1">
      <alignment horizontal="right"/>
    </xf>
    <xf numFmtId="165" fontId="5" fillId="6" borderId="9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Font="1" applyFill="1" applyBorder="1" applyAlignment="1">
      <alignment wrapText="1"/>
    </xf>
    <xf numFmtId="164" fontId="3" fillId="0" borderId="4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3" fillId="0" borderId="4" xfId="0" applyNumberFormat="1" applyFont="1" applyFill="1" applyBorder="1"/>
    <xf numFmtId="0" fontId="8" fillId="5" borderId="12" xfId="0" applyFont="1" applyFill="1" applyBorder="1"/>
    <xf numFmtId="0" fontId="8" fillId="5" borderId="12" xfId="0" applyFont="1" applyFill="1" applyBorder="1" applyAlignment="1">
      <alignment wrapText="1"/>
    </xf>
    <xf numFmtId="164" fontId="8" fillId="5" borderId="12" xfId="0" applyNumberFormat="1" applyFont="1" applyFill="1" applyBorder="1"/>
    <xf numFmtId="10" fontId="8" fillId="5" borderId="12" xfId="0" applyNumberFormat="1" applyFont="1" applyFill="1" applyBorder="1" applyAlignment="1">
      <alignment wrapText="1"/>
    </xf>
    <xf numFmtId="0" fontId="9" fillId="3" borderId="3" xfId="1" applyFont="1" applyFill="1" applyBorder="1"/>
    <xf numFmtId="0" fontId="9" fillId="3" borderId="13" xfId="1" applyFont="1" applyFill="1" applyBorder="1"/>
    <xf numFmtId="14" fontId="9" fillId="3" borderId="3" xfId="1" applyNumberFormat="1" applyFont="1" applyFill="1" applyBorder="1" applyAlignment="1">
      <alignment horizontal="center" vertical="center" wrapText="1"/>
    </xf>
    <xf numFmtId="0" fontId="3" fillId="2" borderId="8" xfId="1" applyFont="1" applyBorder="1"/>
    <xf numFmtId="0" fontId="3" fillId="2" borderId="14" xfId="1" applyFont="1" applyBorder="1"/>
    <xf numFmtId="4" fontId="10" fillId="2" borderId="4" xfId="1" applyNumberFormat="1" applyFont="1" applyBorder="1" applyAlignment="1">
      <alignment horizontal="right"/>
    </xf>
    <xf numFmtId="0" fontId="3" fillId="2" borderId="8" xfId="1" applyFont="1" applyBorder="1" applyAlignment="1">
      <alignment horizontal="left"/>
    </xf>
    <xf numFmtId="0" fontId="3" fillId="2" borderId="11" xfId="1" applyFont="1" applyBorder="1"/>
    <xf numFmtId="4" fontId="10" fillId="2" borderId="9" xfId="1" applyNumberFormat="1" applyFont="1" applyBorder="1" applyAlignment="1">
      <alignment horizontal="right"/>
    </xf>
    <xf numFmtId="0" fontId="4" fillId="5" borderId="12" xfId="1" applyFont="1" applyFill="1" applyBorder="1"/>
    <xf numFmtId="4" fontId="4" fillId="5" borderId="12" xfId="1" applyNumberFormat="1" applyFont="1" applyFill="1" applyBorder="1"/>
    <xf numFmtId="0" fontId="9" fillId="3" borderId="13" xfId="1" applyFont="1" applyFill="1" applyBorder="1" applyAlignment="1">
      <alignment horizontal="center"/>
    </xf>
    <xf numFmtId="0" fontId="1" fillId="2" borderId="0" xfId="1"/>
    <xf numFmtId="166" fontId="3" fillId="2" borderId="8" xfId="1" applyNumberFormat="1" applyFont="1" applyBorder="1"/>
    <xf numFmtId="166" fontId="3" fillId="2" borderId="11" xfId="1" applyNumberFormat="1" applyFont="1" applyBorder="1"/>
    <xf numFmtId="166" fontId="4" fillId="5" borderId="12" xfId="1" applyNumberFormat="1" applyFont="1" applyFill="1" applyBorder="1"/>
    <xf numFmtId="164" fontId="9" fillId="5" borderId="15" xfId="1" applyNumberFormat="1" applyFont="1" applyFill="1" applyBorder="1"/>
    <xf numFmtId="0" fontId="9" fillId="5" borderId="2" xfId="1" applyFont="1" applyFill="1" applyBorder="1"/>
    <xf numFmtId="0" fontId="9" fillId="5" borderId="1" xfId="1" applyFont="1" applyFill="1" applyBorder="1"/>
    <xf numFmtId="4" fontId="3" fillId="2" borderId="11" xfId="1" applyNumberFormat="1" applyFont="1" applyFill="1" applyBorder="1" applyAlignment="1">
      <alignment horizontal="right"/>
    </xf>
    <xf numFmtId="0" fontId="3" fillId="2" borderId="7" xfId="1" applyFont="1" applyBorder="1" applyAlignment="1">
      <alignment horizontal="left"/>
    </xf>
    <xf numFmtId="4" fontId="3" fillId="2" borderId="8" xfId="1" applyNumberFormat="1" applyFont="1" applyFill="1" applyBorder="1" applyAlignment="1">
      <alignment horizontal="right"/>
    </xf>
    <xf numFmtId="4" fontId="3" fillId="2" borderId="8" xfId="1" applyNumberFormat="1" applyFont="1" applyBorder="1" applyAlignment="1">
      <alignment horizontal="right"/>
    </xf>
    <xf numFmtId="0" fontId="3" fillId="2" borderId="7" xfId="1" applyFont="1" applyFill="1" applyBorder="1" applyAlignment="1">
      <alignment horizontal="left"/>
    </xf>
    <xf numFmtId="0" fontId="9" fillId="3" borderId="13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19" xfId="1" applyFont="1" applyFill="1" applyBorder="1" applyAlignment="1">
      <alignment horizontal="center" vertical="center" wrapText="1"/>
    </xf>
    <xf numFmtId="4" fontId="3" fillId="2" borderId="0" xfId="1" applyNumberFormat="1" applyFont="1" applyFill="1" applyBorder="1" applyAlignment="1">
      <alignment horizontal="right"/>
    </xf>
    <xf numFmtId="4" fontId="3" fillId="2" borderId="0" xfId="1" applyNumberFormat="1" applyFont="1" applyBorder="1" applyAlignment="1">
      <alignment horizontal="right"/>
    </xf>
    <xf numFmtId="4" fontId="3" fillId="2" borderId="20" xfId="1" applyNumberFormat="1" applyFont="1" applyFill="1" applyBorder="1" applyAlignment="1">
      <alignment horizontal="right"/>
    </xf>
    <xf numFmtId="164" fontId="0" fillId="0" borderId="0" xfId="0" applyNumberFormat="1"/>
    <xf numFmtId="0" fontId="11" fillId="2" borderId="18" xfId="1" applyFont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3" fillId="2" borderId="7" xfId="1" applyFont="1" applyBorder="1" applyAlignment="1">
      <alignment horizontal="left"/>
    </xf>
    <xf numFmtId="0" fontId="3" fillId="2" borderId="8" xfId="1" applyFont="1" applyBorder="1" applyAlignment="1">
      <alignment horizontal="left"/>
    </xf>
    <xf numFmtId="0" fontId="3" fillId="2" borderId="10" xfId="1" applyFont="1" applyBorder="1" applyAlignment="1">
      <alignment horizontal="left"/>
    </xf>
    <xf numFmtId="0" fontId="3" fillId="2" borderId="11" xfId="1" applyFont="1" applyBorder="1" applyAlignment="1">
      <alignment horizontal="left"/>
    </xf>
    <xf numFmtId="0" fontId="9" fillId="5" borderId="16" xfId="1" applyFont="1" applyFill="1" applyBorder="1" applyAlignment="1">
      <alignment horizontal="center"/>
    </xf>
    <xf numFmtId="0" fontId="9" fillId="5" borderId="15" xfId="1" applyFont="1" applyFill="1" applyBorder="1" applyAlignment="1">
      <alignment horizontal="center"/>
    </xf>
    <xf numFmtId="0" fontId="3" fillId="2" borderId="7" xfId="1" applyFont="1" applyBorder="1" applyAlignment="1">
      <alignment horizontal="left" wrapText="1"/>
    </xf>
    <xf numFmtId="0" fontId="3" fillId="2" borderId="8" xfId="1" applyFont="1" applyBorder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&#233;ta/OF/Pov&#283;&#345;en&#237;%20veden&#237;%20OF/&#269;erp&#225;n&#237;%20rozpo&#269;tu/&#269;erp&#225;n&#237;%202023/z&#225;&#345;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Rozpočtové příjmy"/>
      <sheetName val="II. Rozpočtové výdaje"/>
      <sheetName val="III. Stavy bankovních účtů"/>
      <sheetName val="IV. Rezerva"/>
      <sheetName val="V. Stavy úvěrových účtů"/>
    </sheetNames>
    <sheetDataSet>
      <sheetData sheetId="0"/>
      <sheetData sheetId="1">
        <row r="274">
          <cell r="D274">
            <v>4500</v>
          </cell>
          <cell r="E274">
            <v>4500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topLeftCell="A61" workbookViewId="0">
      <selection activeCell="H42" sqref="H42"/>
    </sheetView>
  </sheetViews>
  <sheetFormatPr defaultRowHeight="15" x14ac:dyDescent="0.25"/>
  <cols>
    <col min="1" max="1" width="17.28515625" customWidth="1"/>
    <col min="2" max="2" width="17.140625" customWidth="1"/>
    <col min="3" max="3" width="63.85546875" customWidth="1"/>
    <col min="4" max="4" width="18.7109375" customWidth="1"/>
    <col min="5" max="5" width="21" customWidth="1"/>
    <col min="6" max="6" width="24.7109375" customWidth="1"/>
  </cols>
  <sheetData>
    <row r="1" spans="1:7" ht="24.75" thickBot="1" x14ac:dyDescent="0.3">
      <c r="A1" s="11" t="s">
        <v>0</v>
      </c>
      <c r="B1" s="11" t="s">
        <v>1</v>
      </c>
      <c r="C1" s="11" t="s">
        <v>2</v>
      </c>
      <c r="D1" s="12" t="s">
        <v>3</v>
      </c>
      <c r="E1" s="12" t="s">
        <v>250</v>
      </c>
      <c r="F1" s="12" t="s">
        <v>251</v>
      </c>
      <c r="G1" s="13" t="s">
        <v>249</v>
      </c>
    </row>
    <row r="2" spans="1:7" ht="15.75" thickTop="1" x14ac:dyDescent="0.25">
      <c r="A2" s="14" t="s">
        <v>4</v>
      </c>
      <c r="B2" s="15" t="s">
        <v>9</v>
      </c>
      <c r="C2" s="15" t="s">
        <v>10</v>
      </c>
      <c r="D2" s="16">
        <v>29727201</v>
      </c>
      <c r="E2" s="16">
        <v>29727201</v>
      </c>
      <c r="F2" s="17">
        <v>5396580.5700000003</v>
      </c>
      <c r="G2" s="18">
        <f>F2/E2</f>
        <v>0.18153678746949639</v>
      </c>
    </row>
    <row r="3" spans="1:7" x14ac:dyDescent="0.25">
      <c r="A3" s="14" t="s">
        <v>4</v>
      </c>
      <c r="B3" s="19" t="s">
        <v>11</v>
      </c>
      <c r="C3" s="19" t="s">
        <v>12</v>
      </c>
      <c r="D3" s="20">
        <v>3248721</v>
      </c>
      <c r="E3" s="20">
        <v>3248721</v>
      </c>
      <c r="F3" s="21">
        <v>232968.8</v>
      </c>
      <c r="G3" s="18">
        <f t="shared" ref="G3:G19" si="0">F3/E3</f>
        <v>7.1710928700864124E-2</v>
      </c>
    </row>
    <row r="4" spans="1:7" x14ac:dyDescent="0.25">
      <c r="A4" s="14" t="s">
        <v>4</v>
      </c>
      <c r="B4" s="19" t="s">
        <v>13</v>
      </c>
      <c r="C4" s="19" t="s">
        <v>14</v>
      </c>
      <c r="D4" s="20">
        <v>5723871</v>
      </c>
      <c r="E4" s="20">
        <v>5723871</v>
      </c>
      <c r="F4" s="21">
        <v>1172623.5900000001</v>
      </c>
      <c r="G4" s="18">
        <f t="shared" si="0"/>
        <v>0.20486548176924324</v>
      </c>
    </row>
    <row r="5" spans="1:7" x14ac:dyDescent="0.25">
      <c r="A5" s="14" t="s">
        <v>4</v>
      </c>
      <c r="B5" s="19" t="s">
        <v>15</v>
      </c>
      <c r="C5" s="19" t="s">
        <v>16</v>
      </c>
      <c r="D5" s="20">
        <v>47083455</v>
      </c>
      <c r="E5" s="20">
        <v>47083455</v>
      </c>
      <c r="F5" s="21">
        <v>1174026.31</v>
      </c>
      <c r="G5" s="18">
        <f t="shared" si="0"/>
        <v>2.4935007636971419E-2</v>
      </c>
    </row>
    <row r="6" spans="1:7" ht="26.25" x14ac:dyDescent="0.25">
      <c r="A6" s="14" t="s">
        <v>4</v>
      </c>
      <c r="B6" s="19" t="s">
        <v>17</v>
      </c>
      <c r="C6" s="22" t="s">
        <v>18</v>
      </c>
      <c r="D6" s="20">
        <v>5700000</v>
      </c>
      <c r="E6" s="20">
        <v>5700000</v>
      </c>
      <c r="F6" s="21">
        <v>0</v>
      </c>
      <c r="G6" s="18">
        <f t="shared" si="0"/>
        <v>0</v>
      </c>
    </row>
    <row r="7" spans="1:7" x14ac:dyDescent="0.25">
      <c r="A7" s="14" t="s">
        <v>4</v>
      </c>
      <c r="B7" s="19" t="s">
        <v>19</v>
      </c>
      <c r="C7" s="19" t="s">
        <v>20</v>
      </c>
      <c r="D7" s="20">
        <v>92135859</v>
      </c>
      <c r="E7" s="20">
        <v>92135859</v>
      </c>
      <c r="F7" s="21">
        <v>16642219.210000001</v>
      </c>
      <c r="G7" s="18">
        <f t="shared" si="0"/>
        <v>0.18062695014326616</v>
      </c>
    </row>
    <row r="8" spans="1:7" ht="26.25" x14ac:dyDescent="0.25">
      <c r="A8" s="14" t="s">
        <v>4</v>
      </c>
      <c r="B8" s="19" t="s">
        <v>21</v>
      </c>
      <c r="C8" s="22" t="s">
        <v>22</v>
      </c>
      <c r="D8" s="20">
        <v>30000</v>
      </c>
      <c r="E8" s="20">
        <v>30000</v>
      </c>
      <c r="F8" s="21">
        <v>16507.2</v>
      </c>
      <c r="G8" s="18">
        <f t="shared" si="0"/>
        <v>0.55024000000000006</v>
      </c>
    </row>
    <row r="9" spans="1:7" x14ac:dyDescent="0.25">
      <c r="A9" s="14" t="s">
        <v>4</v>
      </c>
      <c r="B9" s="19" t="s">
        <v>23</v>
      </c>
      <c r="C9" s="19" t="s">
        <v>24</v>
      </c>
      <c r="D9" s="20">
        <v>450000</v>
      </c>
      <c r="E9" s="20">
        <v>450000</v>
      </c>
      <c r="F9" s="21">
        <v>67167</v>
      </c>
      <c r="G9" s="18">
        <f t="shared" si="0"/>
        <v>0.14926</v>
      </c>
    </row>
    <row r="10" spans="1:7" x14ac:dyDescent="0.25">
      <c r="A10" s="14" t="s">
        <v>4</v>
      </c>
      <c r="B10" s="19" t="s">
        <v>25</v>
      </c>
      <c r="C10" s="19" t="s">
        <v>26</v>
      </c>
      <c r="D10" s="20">
        <v>30000</v>
      </c>
      <c r="E10" s="20">
        <v>30000</v>
      </c>
      <c r="F10" s="21">
        <v>5552</v>
      </c>
      <c r="G10" s="18">
        <f t="shared" si="0"/>
        <v>0.18506666666666666</v>
      </c>
    </row>
    <row r="11" spans="1:7" x14ac:dyDescent="0.25">
      <c r="A11" s="14" t="s">
        <v>4</v>
      </c>
      <c r="B11" s="19" t="s">
        <v>27</v>
      </c>
      <c r="C11" s="19" t="s">
        <v>28</v>
      </c>
      <c r="D11" s="20">
        <v>300000</v>
      </c>
      <c r="E11" s="20">
        <v>300000</v>
      </c>
      <c r="F11" s="21">
        <v>9400</v>
      </c>
      <c r="G11" s="18">
        <f t="shared" si="0"/>
        <v>3.1333333333333331E-2</v>
      </c>
    </row>
    <row r="12" spans="1:7" ht="26.25" x14ac:dyDescent="0.25">
      <c r="A12" s="14" t="s">
        <v>4</v>
      </c>
      <c r="B12" s="19" t="s">
        <v>29</v>
      </c>
      <c r="C12" s="22" t="s">
        <v>30</v>
      </c>
      <c r="D12" s="20">
        <v>6300000</v>
      </c>
      <c r="E12" s="20">
        <v>6300000</v>
      </c>
      <c r="F12" s="21">
        <v>791108.95</v>
      </c>
      <c r="G12" s="18">
        <f t="shared" si="0"/>
        <v>0.1255728492063492</v>
      </c>
    </row>
    <row r="13" spans="1:7" x14ac:dyDescent="0.25">
      <c r="A13" s="14" t="s">
        <v>4</v>
      </c>
      <c r="B13" s="19" t="s">
        <v>31</v>
      </c>
      <c r="C13" s="19" t="s">
        <v>32</v>
      </c>
      <c r="D13" s="20">
        <v>270000</v>
      </c>
      <c r="E13" s="20">
        <v>270000</v>
      </c>
      <c r="F13" s="21">
        <v>86050</v>
      </c>
      <c r="G13" s="18">
        <f t="shared" si="0"/>
        <v>0.31870370370370371</v>
      </c>
    </row>
    <row r="14" spans="1:7" x14ac:dyDescent="0.25">
      <c r="A14" s="14" t="s">
        <v>4</v>
      </c>
      <c r="B14" s="19" t="s">
        <v>33</v>
      </c>
      <c r="C14" s="19" t="s">
        <v>34</v>
      </c>
      <c r="D14" s="20">
        <v>550000</v>
      </c>
      <c r="E14" s="20">
        <v>550000</v>
      </c>
      <c r="F14" s="21">
        <v>372117.39</v>
      </c>
      <c r="G14" s="18">
        <f t="shared" si="0"/>
        <v>0.67657707272727274</v>
      </c>
    </row>
    <row r="15" spans="1:7" ht="14.25" customHeight="1" x14ac:dyDescent="0.25">
      <c r="A15" s="14" t="s">
        <v>4</v>
      </c>
      <c r="B15" s="19" t="s">
        <v>35</v>
      </c>
      <c r="C15" s="19" t="s">
        <v>36</v>
      </c>
      <c r="D15" s="20">
        <v>5600000</v>
      </c>
      <c r="E15" s="20">
        <v>5600000</v>
      </c>
      <c r="F15" s="21">
        <v>17150.330000000002</v>
      </c>
      <c r="G15" s="18">
        <f t="shared" si="0"/>
        <v>3.0625589285714289E-3</v>
      </c>
    </row>
    <row r="16" spans="1:7" x14ac:dyDescent="0.25">
      <c r="A16" s="14" t="s">
        <v>4</v>
      </c>
      <c r="B16" s="19" t="s">
        <v>79</v>
      </c>
      <c r="C16" s="19" t="s">
        <v>80</v>
      </c>
      <c r="D16" s="20">
        <v>8012200</v>
      </c>
      <c r="E16" s="20">
        <v>8341500</v>
      </c>
      <c r="F16" s="21">
        <v>1390250</v>
      </c>
      <c r="G16" s="18">
        <f t="shared" si="0"/>
        <v>0.16666666666666666</v>
      </c>
    </row>
    <row r="17" spans="1:7" x14ac:dyDescent="0.25">
      <c r="A17" s="14" t="s">
        <v>4</v>
      </c>
      <c r="B17" s="19" t="s">
        <v>81</v>
      </c>
      <c r="C17" s="19" t="s">
        <v>82</v>
      </c>
      <c r="D17" s="20">
        <v>2434000</v>
      </c>
      <c r="E17" s="20">
        <v>2434000</v>
      </c>
      <c r="F17" s="21">
        <v>0</v>
      </c>
      <c r="G17" s="18">
        <f t="shared" si="0"/>
        <v>0</v>
      </c>
    </row>
    <row r="18" spans="1:7" x14ac:dyDescent="0.25">
      <c r="A18" s="23" t="s">
        <v>4</v>
      </c>
      <c r="B18" s="19" t="s">
        <v>83</v>
      </c>
      <c r="C18" s="22" t="s">
        <v>84</v>
      </c>
      <c r="D18" s="20">
        <v>0</v>
      </c>
      <c r="E18" s="20">
        <v>0</v>
      </c>
      <c r="F18" s="21">
        <v>177909</v>
      </c>
      <c r="G18" s="18">
        <v>0</v>
      </c>
    </row>
    <row r="19" spans="1:7" x14ac:dyDescent="0.25">
      <c r="A19" s="23" t="s">
        <v>4</v>
      </c>
      <c r="B19" s="19" t="s">
        <v>85</v>
      </c>
      <c r="C19" s="19" t="s">
        <v>86</v>
      </c>
      <c r="D19" s="20">
        <v>6761790.3899999997</v>
      </c>
      <c r="E19" s="20">
        <v>6761790.3899999997</v>
      </c>
      <c r="F19" s="21">
        <v>0</v>
      </c>
      <c r="G19" s="18">
        <f t="shared" si="0"/>
        <v>0</v>
      </c>
    </row>
    <row r="20" spans="1:7" x14ac:dyDescent="0.25">
      <c r="A20" s="24" t="s">
        <v>5</v>
      </c>
      <c r="B20" s="25" t="s">
        <v>4</v>
      </c>
      <c r="C20" s="26" t="s">
        <v>6</v>
      </c>
      <c r="D20" s="27">
        <v>25000</v>
      </c>
      <c r="E20" s="28">
        <v>25000</v>
      </c>
      <c r="F20" s="27">
        <v>10800</v>
      </c>
      <c r="G20" s="29">
        <f t="shared" ref="G20:G25" si="1">F20/E20</f>
        <v>0.432</v>
      </c>
    </row>
    <row r="21" spans="1:7" x14ac:dyDescent="0.25">
      <c r="A21" s="14"/>
      <c r="B21" s="30" t="s">
        <v>7</v>
      </c>
      <c r="C21" s="31" t="s">
        <v>8</v>
      </c>
      <c r="D21" s="32">
        <v>25000</v>
      </c>
      <c r="E21" s="33">
        <v>25000</v>
      </c>
      <c r="F21" s="34">
        <v>10800</v>
      </c>
      <c r="G21" s="18">
        <f t="shared" si="1"/>
        <v>0.432</v>
      </c>
    </row>
    <row r="22" spans="1:7" x14ac:dyDescent="0.25">
      <c r="A22" s="35">
        <v>2310</v>
      </c>
      <c r="B22" s="25" t="s">
        <v>4</v>
      </c>
      <c r="C22" s="26" t="s">
        <v>38</v>
      </c>
      <c r="D22" s="27">
        <v>4970680</v>
      </c>
      <c r="E22" s="28">
        <v>4970680</v>
      </c>
      <c r="F22" s="27">
        <v>828445.86</v>
      </c>
      <c r="G22" s="29">
        <f t="shared" si="1"/>
        <v>0.16666650438169425</v>
      </c>
    </row>
    <row r="23" spans="1:7" x14ac:dyDescent="0.25">
      <c r="A23" s="14"/>
      <c r="B23" s="30" t="s">
        <v>39</v>
      </c>
      <c r="C23" s="31" t="s">
        <v>40</v>
      </c>
      <c r="D23" s="32">
        <v>4970680</v>
      </c>
      <c r="E23" s="33">
        <v>4970680</v>
      </c>
      <c r="F23" s="34">
        <v>828445.86</v>
      </c>
      <c r="G23" s="18">
        <f t="shared" si="1"/>
        <v>0.16666650438169425</v>
      </c>
    </row>
    <row r="24" spans="1:7" x14ac:dyDescent="0.25">
      <c r="A24" s="24" t="s">
        <v>41</v>
      </c>
      <c r="B24" s="25" t="s">
        <v>4</v>
      </c>
      <c r="C24" s="26" t="s">
        <v>42</v>
      </c>
      <c r="D24" s="27">
        <v>9318210</v>
      </c>
      <c r="E24" s="28">
        <v>9318210</v>
      </c>
      <c r="F24" s="27">
        <v>1432035</v>
      </c>
      <c r="G24" s="29">
        <f t="shared" si="1"/>
        <v>0.15368134008570317</v>
      </c>
    </row>
    <row r="25" spans="1:7" x14ac:dyDescent="0.25">
      <c r="A25" s="14"/>
      <c r="B25" s="30" t="s">
        <v>39</v>
      </c>
      <c r="C25" s="31" t="s">
        <v>40</v>
      </c>
      <c r="D25" s="32">
        <v>8592210</v>
      </c>
      <c r="E25" s="33">
        <v>8592210</v>
      </c>
      <c r="F25" s="34">
        <v>1432035</v>
      </c>
      <c r="G25" s="18">
        <f t="shared" si="1"/>
        <v>0.16666666666666666</v>
      </c>
    </row>
    <row r="26" spans="1:7" x14ac:dyDescent="0.25">
      <c r="A26" s="14"/>
      <c r="B26" s="30" t="s">
        <v>41</v>
      </c>
      <c r="C26" s="31" t="s">
        <v>43</v>
      </c>
      <c r="D26" s="32">
        <v>726000</v>
      </c>
      <c r="E26" s="33">
        <v>726000</v>
      </c>
      <c r="F26" s="34">
        <v>0</v>
      </c>
      <c r="G26" s="18">
        <f t="shared" ref="G26:G75" si="2">F26/E26</f>
        <v>0</v>
      </c>
    </row>
    <row r="27" spans="1:7" x14ac:dyDescent="0.25">
      <c r="A27" s="35" t="s">
        <v>44</v>
      </c>
      <c r="B27" s="25" t="s">
        <v>4</v>
      </c>
      <c r="C27" s="26" t="s">
        <v>45</v>
      </c>
      <c r="D27" s="27">
        <v>1009140</v>
      </c>
      <c r="E27" s="28">
        <v>1009140</v>
      </c>
      <c r="F27" s="27">
        <v>168190</v>
      </c>
      <c r="G27" s="29">
        <f t="shared" si="2"/>
        <v>0.16666666666666666</v>
      </c>
    </row>
    <row r="28" spans="1:7" x14ac:dyDescent="0.25">
      <c r="A28" s="14"/>
      <c r="B28" s="30" t="s">
        <v>39</v>
      </c>
      <c r="C28" s="31" t="s">
        <v>40</v>
      </c>
      <c r="D28" s="32">
        <v>1009140</v>
      </c>
      <c r="E28" s="33">
        <v>1009140</v>
      </c>
      <c r="F28" s="34">
        <v>168190</v>
      </c>
      <c r="G28" s="18">
        <f t="shared" si="2"/>
        <v>0.16666666666666666</v>
      </c>
    </row>
    <row r="29" spans="1:7" x14ac:dyDescent="0.25">
      <c r="A29" s="35" t="s">
        <v>46</v>
      </c>
      <c r="B29" s="25" t="s">
        <v>4</v>
      </c>
      <c r="C29" s="26" t="s">
        <v>47</v>
      </c>
      <c r="D29" s="27">
        <v>0</v>
      </c>
      <c r="E29" s="28">
        <v>0</v>
      </c>
      <c r="F29" s="27">
        <v>38923</v>
      </c>
      <c r="G29" s="29">
        <v>0</v>
      </c>
    </row>
    <row r="30" spans="1:7" x14ac:dyDescent="0.25">
      <c r="A30" s="14"/>
      <c r="B30" s="30" t="s">
        <v>48</v>
      </c>
      <c r="C30" s="31" t="s">
        <v>49</v>
      </c>
      <c r="D30" s="32">
        <v>0</v>
      </c>
      <c r="E30" s="33">
        <v>0</v>
      </c>
      <c r="F30" s="34">
        <v>38923</v>
      </c>
      <c r="G30" s="18">
        <v>0</v>
      </c>
    </row>
    <row r="31" spans="1:7" x14ac:dyDescent="0.25">
      <c r="A31" s="24" t="s">
        <v>50</v>
      </c>
      <c r="B31" s="25" t="s">
        <v>4</v>
      </c>
      <c r="C31" s="26" t="s">
        <v>51</v>
      </c>
      <c r="D31" s="27">
        <v>40000</v>
      </c>
      <c r="E31" s="28">
        <v>40000</v>
      </c>
      <c r="F31" s="27">
        <v>5653</v>
      </c>
      <c r="G31" s="29">
        <f t="shared" si="2"/>
        <v>0.14132500000000001</v>
      </c>
    </row>
    <row r="32" spans="1:7" x14ac:dyDescent="0.25">
      <c r="A32" s="14"/>
      <c r="B32" s="30" t="s">
        <v>7</v>
      </c>
      <c r="C32" s="31" t="s">
        <v>8</v>
      </c>
      <c r="D32" s="32">
        <v>25000</v>
      </c>
      <c r="E32" s="33">
        <v>25000</v>
      </c>
      <c r="F32" s="34">
        <v>4200</v>
      </c>
      <c r="G32" s="18">
        <f t="shared" si="2"/>
        <v>0.16800000000000001</v>
      </c>
    </row>
    <row r="33" spans="1:7" x14ac:dyDescent="0.25">
      <c r="A33" s="14"/>
      <c r="B33" s="30" t="s">
        <v>52</v>
      </c>
      <c r="C33" s="31" t="s">
        <v>53</v>
      </c>
      <c r="D33" s="32">
        <v>15000</v>
      </c>
      <c r="E33" s="33">
        <v>15000</v>
      </c>
      <c r="F33" s="34">
        <v>1453</v>
      </c>
      <c r="G33" s="18">
        <f t="shared" si="2"/>
        <v>9.686666666666667E-2</v>
      </c>
    </row>
    <row r="34" spans="1:7" x14ac:dyDescent="0.25">
      <c r="A34" s="35" t="s">
        <v>54</v>
      </c>
      <c r="B34" s="25" t="s">
        <v>4</v>
      </c>
      <c r="C34" s="26" t="s">
        <v>55</v>
      </c>
      <c r="D34" s="27">
        <v>80000</v>
      </c>
      <c r="E34" s="28">
        <v>80000</v>
      </c>
      <c r="F34" s="27">
        <v>25</v>
      </c>
      <c r="G34" s="29">
        <f t="shared" si="2"/>
        <v>3.1250000000000001E-4</v>
      </c>
    </row>
    <row r="35" spans="1:7" x14ac:dyDescent="0.25">
      <c r="A35" s="14"/>
      <c r="B35" s="30" t="s">
        <v>7</v>
      </c>
      <c r="C35" s="31" t="s">
        <v>8</v>
      </c>
      <c r="D35" s="32">
        <v>70000</v>
      </c>
      <c r="E35" s="33">
        <v>70000</v>
      </c>
      <c r="F35" s="34">
        <v>0</v>
      </c>
      <c r="G35" s="18">
        <f t="shared" si="2"/>
        <v>0</v>
      </c>
    </row>
    <row r="36" spans="1:7" x14ac:dyDescent="0.25">
      <c r="A36" s="14"/>
      <c r="B36" s="30" t="s">
        <v>56</v>
      </c>
      <c r="C36" s="31" t="s">
        <v>57</v>
      </c>
      <c r="D36" s="32">
        <v>10000</v>
      </c>
      <c r="E36" s="33">
        <v>10000</v>
      </c>
      <c r="F36" s="34">
        <v>25</v>
      </c>
      <c r="G36" s="18">
        <f t="shared" si="2"/>
        <v>2.5000000000000001E-3</v>
      </c>
    </row>
    <row r="37" spans="1:7" x14ac:dyDescent="0.25">
      <c r="A37" s="35" t="s">
        <v>58</v>
      </c>
      <c r="B37" s="25" t="s">
        <v>4</v>
      </c>
      <c r="C37" s="26" t="s">
        <v>59</v>
      </c>
      <c r="D37" s="27">
        <v>240000</v>
      </c>
      <c r="E37" s="28">
        <v>240000</v>
      </c>
      <c r="F37" s="27">
        <v>37172.400000000001</v>
      </c>
      <c r="G37" s="29">
        <f t="shared" si="2"/>
        <v>0.15488499999999999</v>
      </c>
    </row>
    <row r="38" spans="1:7" x14ac:dyDescent="0.25">
      <c r="A38" s="14"/>
      <c r="B38" s="30" t="s">
        <v>7</v>
      </c>
      <c r="C38" s="31" t="s">
        <v>8</v>
      </c>
      <c r="D38" s="32">
        <v>240000</v>
      </c>
      <c r="E38" s="33">
        <v>240000</v>
      </c>
      <c r="F38" s="34">
        <v>37172.400000000001</v>
      </c>
      <c r="G38" s="18">
        <f t="shared" si="2"/>
        <v>0.15488499999999999</v>
      </c>
    </row>
    <row r="39" spans="1:7" x14ac:dyDescent="0.25">
      <c r="A39" s="35" t="s">
        <v>60</v>
      </c>
      <c r="B39" s="25" t="s">
        <v>4</v>
      </c>
      <c r="C39" s="26" t="s">
        <v>61</v>
      </c>
      <c r="D39" s="27">
        <v>0</v>
      </c>
      <c r="E39" s="28">
        <v>0</v>
      </c>
      <c r="F39" s="27">
        <v>9000</v>
      </c>
      <c r="G39" s="29">
        <v>0</v>
      </c>
    </row>
    <row r="40" spans="1:7" x14ac:dyDescent="0.25">
      <c r="A40" s="14"/>
      <c r="B40" s="30" t="s">
        <v>48</v>
      </c>
      <c r="C40" s="31" t="s">
        <v>49</v>
      </c>
      <c r="D40" s="32">
        <v>0</v>
      </c>
      <c r="E40" s="33">
        <v>0</v>
      </c>
      <c r="F40" s="34">
        <v>9000</v>
      </c>
      <c r="G40" s="18">
        <v>0</v>
      </c>
    </row>
    <row r="41" spans="1:7" x14ac:dyDescent="0.25">
      <c r="A41" s="35" t="s">
        <v>62</v>
      </c>
      <c r="B41" s="25" t="s">
        <v>4</v>
      </c>
      <c r="C41" s="26" t="s">
        <v>63</v>
      </c>
      <c r="D41" s="27">
        <v>90000</v>
      </c>
      <c r="E41" s="28">
        <v>90000</v>
      </c>
      <c r="F41" s="27">
        <v>0</v>
      </c>
      <c r="G41" s="29">
        <f t="shared" si="2"/>
        <v>0</v>
      </c>
    </row>
    <row r="42" spans="1:7" x14ac:dyDescent="0.25">
      <c r="A42" s="14"/>
      <c r="B42" s="30" t="s">
        <v>7</v>
      </c>
      <c r="C42" s="31" t="s">
        <v>8</v>
      </c>
      <c r="D42" s="32">
        <v>90000</v>
      </c>
      <c r="E42" s="33">
        <v>90000</v>
      </c>
      <c r="F42" s="34">
        <v>0</v>
      </c>
      <c r="G42" s="18">
        <f t="shared" si="2"/>
        <v>0</v>
      </c>
    </row>
    <row r="43" spans="1:7" x14ac:dyDescent="0.25">
      <c r="A43" s="35" t="s">
        <v>64</v>
      </c>
      <c r="B43" s="25" t="s">
        <v>4</v>
      </c>
      <c r="C43" s="26" t="s">
        <v>65</v>
      </c>
      <c r="D43" s="27">
        <v>4296902.5</v>
      </c>
      <c r="E43" s="28">
        <v>4296902.5</v>
      </c>
      <c r="F43" s="27">
        <v>816161</v>
      </c>
      <c r="G43" s="29">
        <f t="shared" si="2"/>
        <v>0.18994170800943239</v>
      </c>
    </row>
    <row r="44" spans="1:7" x14ac:dyDescent="0.25">
      <c r="A44" s="14"/>
      <c r="B44" s="30" t="s">
        <v>39</v>
      </c>
      <c r="C44" s="31" t="s">
        <v>40</v>
      </c>
      <c r="D44" s="32">
        <v>4296902.5</v>
      </c>
      <c r="E44" s="33">
        <v>4296902.5</v>
      </c>
      <c r="F44" s="34">
        <v>797561</v>
      </c>
      <c r="G44" s="18">
        <f t="shared" si="2"/>
        <v>0.18561300844038234</v>
      </c>
    </row>
    <row r="45" spans="1:7" x14ac:dyDescent="0.25">
      <c r="A45" s="14"/>
      <c r="B45" s="30" t="s">
        <v>48</v>
      </c>
      <c r="C45" s="31" t="s">
        <v>49</v>
      </c>
      <c r="D45" s="32">
        <v>0</v>
      </c>
      <c r="E45" s="33">
        <v>0</v>
      </c>
      <c r="F45" s="34">
        <v>18600</v>
      </c>
      <c r="G45" s="18">
        <v>0</v>
      </c>
    </row>
    <row r="46" spans="1:7" x14ac:dyDescent="0.25">
      <c r="A46" s="35" t="s">
        <v>66</v>
      </c>
      <c r="B46" s="25" t="s">
        <v>4</v>
      </c>
      <c r="C46" s="26" t="s">
        <v>67</v>
      </c>
      <c r="D46" s="27">
        <v>1650000</v>
      </c>
      <c r="E46" s="28">
        <v>1650000</v>
      </c>
      <c r="F46" s="27">
        <v>309714</v>
      </c>
      <c r="G46" s="29">
        <f t="shared" si="2"/>
        <v>0.18770545454545454</v>
      </c>
    </row>
    <row r="47" spans="1:7" x14ac:dyDescent="0.25">
      <c r="A47" s="14"/>
      <c r="B47" s="30" t="s">
        <v>39</v>
      </c>
      <c r="C47" s="31" t="s">
        <v>40</v>
      </c>
      <c r="D47" s="32">
        <v>1650000</v>
      </c>
      <c r="E47" s="33">
        <v>1650000</v>
      </c>
      <c r="F47" s="34">
        <v>304932</v>
      </c>
      <c r="G47" s="18">
        <f t="shared" si="2"/>
        <v>0.18480727272727274</v>
      </c>
    </row>
    <row r="48" spans="1:7" x14ac:dyDescent="0.25">
      <c r="A48" s="14"/>
      <c r="B48" s="30" t="s">
        <v>48</v>
      </c>
      <c r="C48" s="31" t="s">
        <v>49</v>
      </c>
      <c r="D48" s="32">
        <v>0</v>
      </c>
      <c r="E48" s="33">
        <v>0</v>
      </c>
      <c r="F48" s="34">
        <v>4782</v>
      </c>
      <c r="G48" s="18">
        <v>0</v>
      </c>
    </row>
    <row r="49" spans="1:7" x14ac:dyDescent="0.25">
      <c r="A49" s="35" t="s">
        <v>68</v>
      </c>
      <c r="B49" s="25" t="s">
        <v>4</v>
      </c>
      <c r="C49" s="26" t="s">
        <v>69</v>
      </c>
      <c r="D49" s="27">
        <v>65000</v>
      </c>
      <c r="E49" s="28">
        <v>65000</v>
      </c>
      <c r="F49" s="27">
        <v>33880</v>
      </c>
      <c r="G49" s="29">
        <f t="shared" si="2"/>
        <v>0.52123076923076928</v>
      </c>
    </row>
    <row r="50" spans="1:7" x14ac:dyDescent="0.25">
      <c r="A50" s="14"/>
      <c r="B50" s="30" t="s">
        <v>7</v>
      </c>
      <c r="C50" s="31" t="s">
        <v>8</v>
      </c>
      <c r="D50" s="32">
        <v>65000</v>
      </c>
      <c r="E50" s="33">
        <v>65000</v>
      </c>
      <c r="F50" s="34">
        <v>33880</v>
      </c>
      <c r="G50" s="18">
        <f t="shared" si="2"/>
        <v>0.52123076923076928</v>
      </c>
    </row>
    <row r="51" spans="1:7" x14ac:dyDescent="0.25">
      <c r="A51" s="35" t="s">
        <v>70</v>
      </c>
      <c r="B51" s="25" t="s">
        <v>4</v>
      </c>
      <c r="C51" s="26" t="s">
        <v>71</v>
      </c>
      <c r="D51" s="27">
        <v>319000</v>
      </c>
      <c r="E51" s="28">
        <v>319000</v>
      </c>
      <c r="F51" s="27">
        <v>84100</v>
      </c>
      <c r="G51" s="29">
        <f t="shared" si="2"/>
        <v>0.26363636363636361</v>
      </c>
    </row>
    <row r="52" spans="1:7" x14ac:dyDescent="0.25">
      <c r="A52" s="14"/>
      <c r="B52" s="30" t="s">
        <v>7</v>
      </c>
      <c r="C52" s="31" t="s">
        <v>8</v>
      </c>
      <c r="D52" s="32">
        <v>300000</v>
      </c>
      <c r="E52" s="33">
        <v>300000</v>
      </c>
      <c r="F52" s="34">
        <v>84100</v>
      </c>
      <c r="G52" s="18">
        <f t="shared" si="2"/>
        <v>0.28033333333333332</v>
      </c>
    </row>
    <row r="53" spans="1:7" x14ac:dyDescent="0.25">
      <c r="A53" s="14"/>
      <c r="B53" s="30" t="s">
        <v>39</v>
      </c>
      <c r="C53" s="31" t="s">
        <v>40</v>
      </c>
      <c r="D53" s="32">
        <v>19000</v>
      </c>
      <c r="E53" s="33">
        <v>19000</v>
      </c>
      <c r="F53" s="34">
        <v>0</v>
      </c>
      <c r="G53" s="18">
        <f t="shared" si="2"/>
        <v>0</v>
      </c>
    </row>
    <row r="54" spans="1:7" x14ac:dyDescent="0.25">
      <c r="A54" s="35" t="s">
        <v>72</v>
      </c>
      <c r="B54" s="25" t="s">
        <v>4</v>
      </c>
      <c r="C54" s="26" t="s">
        <v>73</v>
      </c>
      <c r="D54" s="27">
        <v>9972587</v>
      </c>
      <c r="E54" s="28">
        <v>9972587</v>
      </c>
      <c r="F54" s="27">
        <v>817493.33</v>
      </c>
      <c r="G54" s="29">
        <f t="shared" si="2"/>
        <v>8.1974048459040758E-2</v>
      </c>
    </row>
    <row r="55" spans="1:7" x14ac:dyDescent="0.25">
      <c r="A55" s="14"/>
      <c r="B55" s="30" t="s">
        <v>52</v>
      </c>
      <c r="C55" s="31" t="s">
        <v>53</v>
      </c>
      <c r="D55" s="32">
        <v>150000</v>
      </c>
      <c r="E55" s="33">
        <v>150000</v>
      </c>
      <c r="F55" s="34">
        <v>0</v>
      </c>
      <c r="G55" s="18">
        <f t="shared" si="2"/>
        <v>0</v>
      </c>
    </row>
    <row r="56" spans="1:7" x14ac:dyDescent="0.25">
      <c r="A56" s="14"/>
      <c r="B56" s="30" t="s">
        <v>74</v>
      </c>
      <c r="C56" s="31" t="s">
        <v>75</v>
      </c>
      <c r="D56" s="32">
        <v>715000</v>
      </c>
      <c r="E56" s="33">
        <v>715000</v>
      </c>
      <c r="F56" s="34">
        <v>19208</v>
      </c>
      <c r="G56" s="18">
        <f t="shared" si="2"/>
        <v>2.6864335664335666E-2</v>
      </c>
    </row>
    <row r="57" spans="1:7" x14ac:dyDescent="0.25">
      <c r="A57" s="14"/>
      <c r="B57" s="30" t="s">
        <v>39</v>
      </c>
      <c r="C57" s="31" t="s">
        <v>40</v>
      </c>
      <c r="D57" s="32">
        <v>8107587</v>
      </c>
      <c r="E57" s="33">
        <v>8107587</v>
      </c>
      <c r="F57" s="34">
        <v>155283.32999999999</v>
      </c>
      <c r="G57" s="18">
        <f t="shared" si="2"/>
        <v>1.9152841653133044E-2</v>
      </c>
    </row>
    <row r="58" spans="1:7" x14ac:dyDescent="0.25">
      <c r="A58" s="14"/>
      <c r="B58" s="30" t="s">
        <v>46</v>
      </c>
      <c r="C58" s="31" t="s">
        <v>76</v>
      </c>
      <c r="D58" s="32">
        <v>1000000</v>
      </c>
      <c r="E58" s="33">
        <v>1000000</v>
      </c>
      <c r="F58" s="34">
        <v>643002</v>
      </c>
      <c r="G58" s="18">
        <f t="shared" si="2"/>
        <v>0.64300199999999996</v>
      </c>
    </row>
    <row r="59" spans="1:7" x14ac:dyDescent="0.25">
      <c r="A59" s="35" t="s">
        <v>77</v>
      </c>
      <c r="B59" s="25" t="s">
        <v>4</v>
      </c>
      <c r="C59" s="26" t="s">
        <v>78</v>
      </c>
      <c r="D59" s="27">
        <v>2145000</v>
      </c>
      <c r="E59" s="28">
        <v>2145000</v>
      </c>
      <c r="F59" s="27">
        <v>118335.32</v>
      </c>
      <c r="G59" s="29">
        <f t="shared" si="2"/>
        <v>5.5167981351981359E-2</v>
      </c>
    </row>
    <row r="60" spans="1:7" x14ac:dyDescent="0.25">
      <c r="A60" s="14"/>
      <c r="B60" s="30" t="s">
        <v>7</v>
      </c>
      <c r="C60" s="31" t="s">
        <v>8</v>
      </c>
      <c r="D60" s="32">
        <v>2145000</v>
      </c>
      <c r="E60" s="33">
        <v>2145000</v>
      </c>
      <c r="F60" s="34">
        <v>118335.32</v>
      </c>
      <c r="G60" s="18">
        <f t="shared" si="2"/>
        <v>5.5167981351981359E-2</v>
      </c>
    </row>
    <row r="61" spans="1:7" x14ac:dyDescent="0.25">
      <c r="A61" s="35" t="s">
        <v>87</v>
      </c>
      <c r="B61" s="25" t="s">
        <v>4</v>
      </c>
      <c r="C61" s="26" t="s">
        <v>88</v>
      </c>
      <c r="D61" s="27">
        <v>0</v>
      </c>
      <c r="E61" s="28">
        <v>0</v>
      </c>
      <c r="F61" s="27">
        <v>20000</v>
      </c>
      <c r="G61" s="29">
        <v>0</v>
      </c>
    </row>
    <row r="62" spans="1:7" x14ac:dyDescent="0.25">
      <c r="A62" s="14"/>
      <c r="B62" s="30" t="s">
        <v>41</v>
      </c>
      <c r="C62" s="31" t="s">
        <v>43</v>
      </c>
      <c r="D62" s="32">
        <v>0</v>
      </c>
      <c r="E62" s="33">
        <v>0</v>
      </c>
      <c r="F62" s="34">
        <v>20000</v>
      </c>
      <c r="G62" s="18">
        <v>0</v>
      </c>
    </row>
    <row r="63" spans="1:7" x14ac:dyDescent="0.25">
      <c r="A63" s="35" t="s">
        <v>89</v>
      </c>
      <c r="B63" s="25" t="s">
        <v>4</v>
      </c>
      <c r="C63" s="26" t="s">
        <v>90</v>
      </c>
      <c r="D63" s="27">
        <v>1190000</v>
      </c>
      <c r="E63" s="28">
        <v>1190000</v>
      </c>
      <c r="F63" s="27">
        <v>198026</v>
      </c>
      <c r="G63" s="29">
        <f t="shared" si="2"/>
        <v>0.16640840336134455</v>
      </c>
    </row>
    <row r="64" spans="1:7" x14ac:dyDescent="0.25">
      <c r="A64" s="14"/>
      <c r="B64" s="30" t="s">
        <v>7</v>
      </c>
      <c r="C64" s="31" t="s">
        <v>8</v>
      </c>
      <c r="D64" s="32">
        <v>250000</v>
      </c>
      <c r="E64" s="33">
        <v>250000</v>
      </c>
      <c r="F64" s="34">
        <v>35340</v>
      </c>
      <c r="G64" s="18">
        <f t="shared" si="2"/>
        <v>0.14136000000000001</v>
      </c>
    </row>
    <row r="65" spans="1:7" x14ac:dyDescent="0.25">
      <c r="A65" s="14"/>
      <c r="B65" s="30" t="s">
        <v>52</v>
      </c>
      <c r="C65" s="31" t="s">
        <v>53</v>
      </c>
      <c r="D65" s="32">
        <v>940000</v>
      </c>
      <c r="E65" s="33">
        <v>940000</v>
      </c>
      <c r="F65" s="34">
        <v>162686</v>
      </c>
      <c r="G65" s="18">
        <f t="shared" si="2"/>
        <v>0.17307021276595744</v>
      </c>
    </row>
    <row r="66" spans="1:7" x14ac:dyDescent="0.25">
      <c r="A66" s="35" t="s">
        <v>91</v>
      </c>
      <c r="B66" s="25" t="s">
        <v>4</v>
      </c>
      <c r="C66" s="26" t="s">
        <v>92</v>
      </c>
      <c r="D66" s="27">
        <v>100000</v>
      </c>
      <c r="E66" s="28">
        <v>100000</v>
      </c>
      <c r="F66" s="27">
        <v>13300</v>
      </c>
      <c r="G66" s="29">
        <f t="shared" si="2"/>
        <v>0.13300000000000001</v>
      </c>
    </row>
    <row r="67" spans="1:7" x14ac:dyDescent="0.25">
      <c r="A67" s="14"/>
      <c r="B67" s="30" t="s">
        <v>93</v>
      </c>
      <c r="C67" s="31" t="s">
        <v>94</v>
      </c>
      <c r="D67" s="32">
        <v>100000</v>
      </c>
      <c r="E67" s="33">
        <v>100000</v>
      </c>
      <c r="F67" s="34">
        <v>13300</v>
      </c>
      <c r="G67" s="18">
        <f t="shared" si="2"/>
        <v>0.13300000000000001</v>
      </c>
    </row>
    <row r="68" spans="1:7" x14ac:dyDescent="0.25">
      <c r="A68" s="35" t="s">
        <v>95</v>
      </c>
      <c r="B68" s="25" t="s">
        <v>4</v>
      </c>
      <c r="C68" s="26" t="s">
        <v>96</v>
      </c>
      <c r="D68" s="27">
        <v>85000</v>
      </c>
      <c r="E68" s="28">
        <v>85000</v>
      </c>
      <c r="F68" s="27">
        <v>1121</v>
      </c>
      <c r="G68" s="29">
        <f t="shared" si="2"/>
        <v>1.3188235294117646E-2</v>
      </c>
    </row>
    <row r="69" spans="1:7" x14ac:dyDescent="0.25">
      <c r="A69" s="14"/>
      <c r="B69" s="30" t="s">
        <v>7</v>
      </c>
      <c r="C69" s="31" t="s">
        <v>8</v>
      </c>
      <c r="D69" s="32">
        <v>10000</v>
      </c>
      <c r="E69" s="33">
        <v>10000</v>
      </c>
      <c r="F69" s="34">
        <v>1031</v>
      </c>
      <c r="G69" s="18">
        <f t="shared" si="2"/>
        <v>0.1031</v>
      </c>
    </row>
    <row r="70" spans="1:7" x14ac:dyDescent="0.25">
      <c r="A70" s="14"/>
      <c r="B70" s="30" t="s">
        <v>56</v>
      </c>
      <c r="C70" s="31" t="s">
        <v>57</v>
      </c>
      <c r="D70" s="32">
        <v>10000</v>
      </c>
      <c r="E70" s="33">
        <v>10000</v>
      </c>
      <c r="F70" s="34">
        <v>90</v>
      </c>
      <c r="G70" s="18">
        <f t="shared" si="2"/>
        <v>8.9999999999999993E-3</v>
      </c>
    </row>
    <row r="71" spans="1:7" x14ac:dyDescent="0.25">
      <c r="A71" s="14"/>
      <c r="B71" s="30" t="s">
        <v>97</v>
      </c>
      <c r="C71" s="31" t="s">
        <v>98</v>
      </c>
      <c r="D71" s="32">
        <v>10000</v>
      </c>
      <c r="E71" s="33">
        <v>10000</v>
      </c>
      <c r="F71" s="34">
        <v>0</v>
      </c>
      <c r="G71" s="18">
        <f t="shared" si="2"/>
        <v>0</v>
      </c>
    </row>
    <row r="72" spans="1:7" x14ac:dyDescent="0.25">
      <c r="A72" s="14"/>
      <c r="B72" s="30" t="s">
        <v>93</v>
      </c>
      <c r="C72" s="31" t="s">
        <v>94</v>
      </c>
      <c r="D72" s="32">
        <v>20000</v>
      </c>
      <c r="E72" s="33">
        <v>20000</v>
      </c>
      <c r="F72" s="34">
        <v>0</v>
      </c>
      <c r="G72" s="18">
        <f t="shared" si="2"/>
        <v>0</v>
      </c>
    </row>
    <row r="73" spans="1:7" x14ac:dyDescent="0.25">
      <c r="A73" s="14"/>
      <c r="B73" s="30" t="s">
        <v>48</v>
      </c>
      <c r="C73" s="31" t="s">
        <v>49</v>
      </c>
      <c r="D73" s="32">
        <v>35000</v>
      </c>
      <c r="E73" s="33">
        <v>35000</v>
      </c>
      <c r="F73" s="34">
        <v>0</v>
      </c>
      <c r="G73" s="18">
        <f t="shared" si="2"/>
        <v>0</v>
      </c>
    </row>
    <row r="74" spans="1:7" x14ac:dyDescent="0.25">
      <c r="A74" s="35">
        <v>6310</v>
      </c>
      <c r="B74" s="25" t="s">
        <v>4</v>
      </c>
      <c r="C74" s="26" t="s">
        <v>100</v>
      </c>
      <c r="D74" s="27">
        <v>900000</v>
      </c>
      <c r="E74" s="28">
        <v>900000</v>
      </c>
      <c r="F74" s="27">
        <v>222886.82</v>
      </c>
      <c r="G74" s="29">
        <f t="shared" si="2"/>
        <v>0.24765202222222224</v>
      </c>
    </row>
    <row r="75" spans="1:7" x14ac:dyDescent="0.25">
      <c r="A75" s="14"/>
      <c r="B75" s="30" t="s">
        <v>101</v>
      </c>
      <c r="C75" s="31" t="s">
        <v>102</v>
      </c>
      <c r="D75" s="32">
        <v>900000</v>
      </c>
      <c r="E75" s="33">
        <v>900000</v>
      </c>
      <c r="F75" s="34">
        <v>222886.82</v>
      </c>
      <c r="G75" s="18">
        <f t="shared" si="2"/>
        <v>0.24765202222222224</v>
      </c>
    </row>
    <row r="76" spans="1:7" x14ac:dyDescent="0.25">
      <c r="A76" s="36" t="s">
        <v>252</v>
      </c>
      <c r="B76" s="36" t="s">
        <v>4</v>
      </c>
      <c r="C76" s="37" t="s">
        <v>4</v>
      </c>
      <c r="D76" s="38">
        <v>250853616.88999999</v>
      </c>
      <c r="E76" s="38">
        <v>251182916.88999999</v>
      </c>
      <c r="F76" s="38">
        <f>SUM(F2:F19)+F20+F22+F24+F27+F29+F31+F34+F37+F39+F41+F43+F46+F49+F51+F54+F59+F61+F63+F66+F68+F74</f>
        <v>32716892.079999994</v>
      </c>
      <c r="G76" s="39">
        <f>F76/E76</f>
        <v>0.1302512626458894</v>
      </c>
    </row>
    <row r="77" spans="1:7" x14ac:dyDescent="0.25">
      <c r="A77" s="42"/>
      <c r="B77" s="43">
        <v>8124</v>
      </c>
      <c r="C77" s="44" t="s">
        <v>253</v>
      </c>
      <c r="D77" s="45">
        <v>-14477002</v>
      </c>
      <c r="E77" s="45">
        <v>-20477002</v>
      </c>
      <c r="F77" s="45">
        <v>-2412833.6</v>
      </c>
      <c r="G77" s="46"/>
    </row>
    <row r="78" spans="1:7" x14ac:dyDescent="0.25">
      <c r="A78" s="42"/>
      <c r="B78" s="43">
        <v>8115</v>
      </c>
      <c r="C78" s="44" t="s">
        <v>254</v>
      </c>
      <c r="D78" s="45">
        <v>37500000</v>
      </c>
      <c r="E78" s="45">
        <v>44476155.770000003</v>
      </c>
      <c r="F78" s="45">
        <v>1229463.55</v>
      </c>
      <c r="G78" s="46"/>
    </row>
    <row r="79" spans="1:7" ht="25.5" thickBot="1" x14ac:dyDescent="0.3">
      <c r="A79" s="47" t="s">
        <v>255</v>
      </c>
      <c r="B79" s="48">
        <v>8901</v>
      </c>
      <c r="C79" s="49" t="s">
        <v>256</v>
      </c>
      <c r="D79" s="56">
        <v>0</v>
      </c>
      <c r="E79" s="56">
        <v>0</v>
      </c>
      <c r="F79" s="57">
        <v>-554891.99</v>
      </c>
      <c r="G79" s="50"/>
    </row>
    <row r="80" spans="1:7" ht="16.5" thickTop="1" thickBot="1" x14ac:dyDescent="0.3">
      <c r="A80" s="51" t="s">
        <v>257</v>
      </c>
      <c r="B80" s="52"/>
      <c r="C80" s="53"/>
      <c r="D80" s="54">
        <f>D76+'[1]II. Rozpočtové výdaje'!D274+D77+D78</f>
        <v>273881114.88999999</v>
      </c>
      <c r="E80" s="54">
        <f>E76+'[1]II. Rozpočtové výdaje'!E274+E77+E78</f>
        <v>275186570.65999997</v>
      </c>
      <c r="F80" s="54">
        <f>F76+F77+F78+F79</f>
        <v>30978630.039999995</v>
      </c>
      <c r="G80" s="55">
        <f>F80/E80</f>
        <v>0.11257318976613465</v>
      </c>
    </row>
    <row r="81" spans="1:6" ht="15.75" thickTop="1" x14ac:dyDescent="0.25">
      <c r="F81" s="40"/>
    </row>
    <row r="82" spans="1:6" x14ac:dyDescent="0.25">
      <c r="F82" s="40"/>
    </row>
    <row r="83" spans="1:6" x14ac:dyDescent="0.25">
      <c r="A83" s="1"/>
      <c r="B83" s="2"/>
      <c r="C83" s="3"/>
      <c r="D83" s="4"/>
      <c r="E83" s="5"/>
      <c r="F83" s="41"/>
    </row>
    <row r="84" spans="1:6" x14ac:dyDescent="0.25">
      <c r="A84" s="1"/>
      <c r="B84" s="2"/>
      <c r="C84" s="3"/>
      <c r="D84" s="4"/>
      <c r="E84" s="5"/>
      <c r="F84" s="41"/>
    </row>
    <row r="85" spans="1:6" x14ac:dyDescent="0.25">
      <c r="A85" s="1"/>
      <c r="B85" s="2"/>
      <c r="C85" s="3"/>
      <c r="D85" s="4"/>
      <c r="E85" s="5"/>
      <c r="F85" s="41"/>
    </row>
    <row r="87" spans="1:6" x14ac:dyDescent="0.25">
      <c r="F87" s="4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3"/>
  <sheetViews>
    <sheetView workbookViewId="0">
      <selection activeCell="C136" sqref="C136"/>
    </sheetView>
  </sheetViews>
  <sheetFormatPr defaultRowHeight="15" x14ac:dyDescent="0.25"/>
  <cols>
    <col min="1" max="1" width="17.28515625" customWidth="1"/>
    <col min="2" max="2" width="17.140625" customWidth="1"/>
    <col min="3" max="3" width="63.85546875" customWidth="1"/>
    <col min="4" max="4" width="18.7109375" customWidth="1"/>
    <col min="5" max="5" width="21" customWidth="1"/>
    <col min="6" max="6" width="24.7109375" customWidth="1"/>
    <col min="9" max="9" width="11.42578125" bestFit="1" customWidth="1"/>
  </cols>
  <sheetData>
    <row r="1" spans="1:7" ht="24.75" thickBot="1" x14ac:dyDescent="0.3">
      <c r="A1" s="11" t="s">
        <v>0</v>
      </c>
      <c r="B1" s="11" t="s">
        <v>1</v>
      </c>
      <c r="C1" s="11" t="s">
        <v>2</v>
      </c>
      <c r="D1" s="12" t="s">
        <v>3</v>
      </c>
      <c r="E1" s="12" t="s">
        <v>250</v>
      </c>
      <c r="F1" s="12" t="s">
        <v>251</v>
      </c>
      <c r="G1" s="13" t="s">
        <v>249</v>
      </c>
    </row>
    <row r="2" spans="1:7" ht="15.75" thickTop="1" x14ac:dyDescent="0.25">
      <c r="A2" s="24" t="s">
        <v>93</v>
      </c>
      <c r="B2" s="25" t="s">
        <v>4</v>
      </c>
      <c r="C2" s="26" t="s">
        <v>103</v>
      </c>
      <c r="D2" s="27">
        <v>17915000</v>
      </c>
      <c r="E2" s="28">
        <v>18215000</v>
      </c>
      <c r="F2" s="27">
        <v>1039483.42</v>
      </c>
      <c r="G2" s="29">
        <f>F2/E2</f>
        <v>5.7067440021959924E-2</v>
      </c>
    </row>
    <row r="3" spans="1:7" x14ac:dyDescent="0.25">
      <c r="A3" s="14"/>
      <c r="B3" s="30" t="s">
        <v>104</v>
      </c>
      <c r="C3" s="31" t="s">
        <v>105</v>
      </c>
      <c r="D3" s="32">
        <v>10000</v>
      </c>
      <c r="E3" s="33">
        <v>10000</v>
      </c>
      <c r="F3" s="34">
        <v>840</v>
      </c>
      <c r="G3" s="18">
        <f>F3/E3</f>
        <v>8.4000000000000005E-2</v>
      </c>
    </row>
    <row r="4" spans="1:7" x14ac:dyDescent="0.25">
      <c r="A4" s="14"/>
      <c r="B4" s="30" t="s">
        <v>106</v>
      </c>
      <c r="C4" s="31" t="s">
        <v>107</v>
      </c>
      <c r="D4" s="32">
        <v>6585000</v>
      </c>
      <c r="E4" s="33">
        <v>7085000</v>
      </c>
      <c r="F4" s="34">
        <v>995793.42</v>
      </c>
      <c r="G4" s="18">
        <f t="shared" ref="G4:G67" si="0">F4/E4</f>
        <v>0.14054952999294285</v>
      </c>
    </row>
    <row r="5" spans="1:7" x14ac:dyDescent="0.25">
      <c r="A5" s="14"/>
      <c r="B5" s="30" t="s">
        <v>108</v>
      </c>
      <c r="C5" s="31" t="s">
        <v>109</v>
      </c>
      <c r="D5" s="32">
        <v>11320000</v>
      </c>
      <c r="E5" s="33">
        <v>11120000</v>
      </c>
      <c r="F5" s="34">
        <v>42850</v>
      </c>
      <c r="G5" s="18">
        <f t="shared" si="0"/>
        <v>3.8534172661870503E-3</v>
      </c>
    </row>
    <row r="6" spans="1:7" x14ac:dyDescent="0.25">
      <c r="A6" s="24" t="s">
        <v>110</v>
      </c>
      <c r="B6" s="25" t="s">
        <v>4</v>
      </c>
      <c r="C6" s="26" t="s">
        <v>111</v>
      </c>
      <c r="D6" s="27">
        <v>3720009</v>
      </c>
      <c r="E6" s="28">
        <v>3720009</v>
      </c>
      <c r="F6" s="27">
        <v>712107</v>
      </c>
      <c r="G6" s="29">
        <f t="shared" si="0"/>
        <v>0.19142614977544409</v>
      </c>
    </row>
    <row r="7" spans="1:7" x14ac:dyDescent="0.25">
      <c r="A7" s="14"/>
      <c r="B7" s="30" t="s">
        <v>112</v>
      </c>
      <c r="C7" s="31" t="s">
        <v>113</v>
      </c>
      <c r="D7" s="32">
        <v>3670009</v>
      </c>
      <c r="E7" s="33">
        <v>3670009</v>
      </c>
      <c r="F7" s="34">
        <v>712107</v>
      </c>
      <c r="G7" s="18">
        <f t="shared" si="0"/>
        <v>0.19403412907161807</v>
      </c>
    </row>
    <row r="8" spans="1:7" x14ac:dyDescent="0.25">
      <c r="A8" s="14"/>
      <c r="B8" s="30" t="s">
        <v>108</v>
      </c>
      <c r="C8" s="31" t="s">
        <v>109</v>
      </c>
      <c r="D8" s="32">
        <v>50000</v>
      </c>
      <c r="E8" s="33">
        <v>50000</v>
      </c>
      <c r="F8" s="34">
        <v>0</v>
      </c>
      <c r="G8" s="18">
        <f t="shared" si="0"/>
        <v>0</v>
      </c>
    </row>
    <row r="9" spans="1:7" x14ac:dyDescent="0.25">
      <c r="A9" s="24" t="s">
        <v>37</v>
      </c>
      <c r="B9" s="25" t="s">
        <v>4</v>
      </c>
      <c r="C9" s="26" t="s">
        <v>38</v>
      </c>
      <c r="D9" s="27">
        <v>6041300</v>
      </c>
      <c r="E9" s="28">
        <v>6041300</v>
      </c>
      <c r="F9" s="27">
        <v>325703</v>
      </c>
      <c r="G9" s="29">
        <f t="shared" si="0"/>
        <v>5.391273401420224E-2</v>
      </c>
    </row>
    <row r="10" spans="1:7" x14ac:dyDescent="0.25">
      <c r="A10" s="14"/>
      <c r="B10" s="30" t="s">
        <v>114</v>
      </c>
      <c r="C10" s="31" t="s">
        <v>115</v>
      </c>
      <c r="D10" s="32">
        <v>250000</v>
      </c>
      <c r="E10" s="33">
        <v>250000</v>
      </c>
      <c r="F10" s="34">
        <v>249397</v>
      </c>
      <c r="G10" s="18">
        <f t="shared" si="0"/>
        <v>0.99758800000000003</v>
      </c>
    </row>
    <row r="11" spans="1:7" x14ac:dyDescent="0.25">
      <c r="A11" s="14"/>
      <c r="B11" s="30" t="s">
        <v>106</v>
      </c>
      <c r="C11" s="31" t="s">
        <v>107</v>
      </c>
      <c r="D11" s="32">
        <v>641300</v>
      </c>
      <c r="E11" s="33">
        <v>641300</v>
      </c>
      <c r="F11" s="34">
        <v>76306</v>
      </c>
      <c r="G11" s="18">
        <f t="shared" si="0"/>
        <v>0.11898643380633089</v>
      </c>
    </row>
    <row r="12" spans="1:7" x14ac:dyDescent="0.25">
      <c r="A12" s="14"/>
      <c r="B12" s="30" t="s">
        <v>108</v>
      </c>
      <c r="C12" s="31" t="s">
        <v>109</v>
      </c>
      <c r="D12" s="32">
        <v>5150000</v>
      </c>
      <c r="E12" s="33">
        <v>5150000</v>
      </c>
      <c r="F12" s="34">
        <v>0</v>
      </c>
      <c r="G12" s="18">
        <f t="shared" si="0"/>
        <v>0</v>
      </c>
    </row>
    <row r="13" spans="1:7" x14ac:dyDescent="0.25">
      <c r="A13" s="24" t="s">
        <v>41</v>
      </c>
      <c r="B13" s="25" t="s">
        <v>4</v>
      </c>
      <c r="C13" s="26" t="s">
        <v>42</v>
      </c>
      <c r="D13" s="27">
        <v>12312950</v>
      </c>
      <c r="E13" s="28">
        <v>12312950</v>
      </c>
      <c r="F13" s="27">
        <v>218413.4</v>
      </c>
      <c r="G13" s="29">
        <f t="shared" si="0"/>
        <v>1.7738511079798097E-2</v>
      </c>
    </row>
    <row r="14" spans="1:7" x14ac:dyDescent="0.25">
      <c r="A14" s="14"/>
      <c r="B14" s="30" t="s">
        <v>116</v>
      </c>
      <c r="C14" s="31" t="s">
        <v>117</v>
      </c>
      <c r="D14" s="32">
        <v>0</v>
      </c>
      <c r="E14" s="33">
        <v>0</v>
      </c>
      <c r="F14" s="34">
        <v>56313.4</v>
      </c>
      <c r="G14" s="18">
        <v>0</v>
      </c>
    </row>
    <row r="15" spans="1:7" x14ac:dyDescent="0.25">
      <c r="A15" s="14"/>
      <c r="B15" s="30" t="s">
        <v>106</v>
      </c>
      <c r="C15" s="31" t="s">
        <v>107</v>
      </c>
      <c r="D15" s="32">
        <v>356950</v>
      </c>
      <c r="E15" s="33">
        <v>356950</v>
      </c>
      <c r="F15" s="34">
        <v>115000</v>
      </c>
      <c r="G15" s="18">
        <f t="shared" si="0"/>
        <v>0.32217397394593078</v>
      </c>
    </row>
    <row r="16" spans="1:7" x14ac:dyDescent="0.25">
      <c r="A16" s="14"/>
      <c r="B16" s="30" t="s">
        <v>118</v>
      </c>
      <c r="C16" s="31" t="s">
        <v>119</v>
      </c>
      <c r="D16" s="32">
        <v>250000</v>
      </c>
      <c r="E16" s="33">
        <v>250000</v>
      </c>
      <c r="F16" s="34">
        <v>47100</v>
      </c>
      <c r="G16" s="18">
        <f t="shared" si="0"/>
        <v>0.18840000000000001</v>
      </c>
    </row>
    <row r="17" spans="1:7" x14ac:dyDescent="0.25">
      <c r="A17" s="14"/>
      <c r="B17" s="30" t="s">
        <v>108</v>
      </c>
      <c r="C17" s="31" t="s">
        <v>109</v>
      </c>
      <c r="D17" s="32">
        <v>11706000</v>
      </c>
      <c r="E17" s="33">
        <v>11706000</v>
      </c>
      <c r="F17" s="34">
        <v>0</v>
      </c>
      <c r="G17" s="18">
        <f t="shared" si="0"/>
        <v>0</v>
      </c>
    </row>
    <row r="18" spans="1:7" x14ac:dyDescent="0.25">
      <c r="A18" s="24" t="s">
        <v>44</v>
      </c>
      <c r="B18" s="25" t="s">
        <v>4</v>
      </c>
      <c r="C18" s="26" t="s">
        <v>45</v>
      </c>
      <c r="D18" s="27">
        <v>3500000</v>
      </c>
      <c r="E18" s="28">
        <v>3500000</v>
      </c>
      <c r="F18" s="27">
        <v>0</v>
      </c>
      <c r="G18" s="29">
        <f t="shared" si="0"/>
        <v>0</v>
      </c>
    </row>
    <row r="19" spans="1:7" x14ac:dyDescent="0.25">
      <c r="A19" s="14"/>
      <c r="B19" s="30" t="s">
        <v>116</v>
      </c>
      <c r="C19" s="31" t="s">
        <v>117</v>
      </c>
      <c r="D19" s="32">
        <v>1000000</v>
      </c>
      <c r="E19" s="33">
        <v>1000000</v>
      </c>
      <c r="F19" s="34">
        <v>0</v>
      </c>
      <c r="G19" s="18">
        <f t="shared" si="0"/>
        <v>0</v>
      </c>
    </row>
    <row r="20" spans="1:7" x14ac:dyDescent="0.25">
      <c r="A20" s="14"/>
      <c r="B20" s="30" t="s">
        <v>108</v>
      </c>
      <c r="C20" s="31" t="s">
        <v>109</v>
      </c>
      <c r="D20" s="32">
        <v>2500000</v>
      </c>
      <c r="E20" s="33">
        <v>2500000</v>
      </c>
      <c r="F20" s="34">
        <v>0</v>
      </c>
      <c r="G20" s="18">
        <f t="shared" si="0"/>
        <v>0</v>
      </c>
    </row>
    <row r="21" spans="1:7" x14ac:dyDescent="0.25">
      <c r="A21" s="24" t="s">
        <v>46</v>
      </c>
      <c r="B21" s="25" t="s">
        <v>4</v>
      </c>
      <c r="C21" s="26" t="s">
        <v>47</v>
      </c>
      <c r="D21" s="27">
        <v>11888438</v>
      </c>
      <c r="E21" s="28">
        <v>11888438</v>
      </c>
      <c r="F21" s="27">
        <v>2402561.5</v>
      </c>
      <c r="G21" s="29">
        <f t="shared" si="0"/>
        <v>0.20209227654633855</v>
      </c>
    </row>
    <row r="22" spans="1:7" x14ac:dyDescent="0.25">
      <c r="A22" s="14"/>
      <c r="B22" s="30" t="s">
        <v>104</v>
      </c>
      <c r="C22" s="31" t="s">
        <v>105</v>
      </c>
      <c r="D22" s="32">
        <v>0</v>
      </c>
      <c r="E22" s="33">
        <v>0</v>
      </c>
      <c r="F22" s="34">
        <v>6400</v>
      </c>
      <c r="G22" s="18">
        <v>0</v>
      </c>
    </row>
    <row r="23" spans="1:7" x14ac:dyDescent="0.25">
      <c r="A23" s="14"/>
      <c r="B23" s="30" t="s">
        <v>120</v>
      </c>
      <c r="C23" s="31" t="s">
        <v>121</v>
      </c>
      <c r="D23" s="32">
        <v>0</v>
      </c>
      <c r="E23" s="33">
        <v>0</v>
      </c>
      <c r="F23" s="34">
        <v>123552</v>
      </c>
      <c r="G23" s="18">
        <v>0</v>
      </c>
    </row>
    <row r="24" spans="1:7" x14ac:dyDescent="0.25">
      <c r="A24" s="14"/>
      <c r="B24" s="30" t="s">
        <v>122</v>
      </c>
      <c r="C24" s="31" t="s">
        <v>123</v>
      </c>
      <c r="D24" s="32">
        <v>9058438</v>
      </c>
      <c r="E24" s="33">
        <v>9058438</v>
      </c>
      <c r="F24" s="34">
        <v>2264609.5</v>
      </c>
      <c r="G24" s="18">
        <f t="shared" si="0"/>
        <v>0.25</v>
      </c>
    </row>
    <row r="25" spans="1:7" x14ac:dyDescent="0.25">
      <c r="A25" s="14"/>
      <c r="B25" s="30" t="s">
        <v>108</v>
      </c>
      <c r="C25" s="31" t="s">
        <v>109</v>
      </c>
      <c r="D25" s="32">
        <v>2830000</v>
      </c>
      <c r="E25" s="33">
        <v>2830000</v>
      </c>
      <c r="F25" s="34">
        <v>8000</v>
      </c>
      <c r="G25" s="18">
        <f t="shared" si="0"/>
        <v>2.8268551236749115E-3</v>
      </c>
    </row>
    <row r="26" spans="1:7" x14ac:dyDescent="0.25">
      <c r="A26" s="24" t="s">
        <v>124</v>
      </c>
      <c r="B26" s="25" t="s">
        <v>4</v>
      </c>
      <c r="C26" s="26" t="s">
        <v>125</v>
      </c>
      <c r="D26" s="27">
        <v>44010957</v>
      </c>
      <c r="E26" s="28">
        <v>43910957</v>
      </c>
      <c r="F26" s="27">
        <v>8358630.25</v>
      </c>
      <c r="G26" s="29">
        <f t="shared" si="0"/>
        <v>0.19035408975486459</v>
      </c>
    </row>
    <row r="27" spans="1:7" x14ac:dyDescent="0.25">
      <c r="A27" s="14"/>
      <c r="B27" s="30" t="s">
        <v>126</v>
      </c>
      <c r="C27" s="31" t="s">
        <v>127</v>
      </c>
      <c r="D27" s="32">
        <v>0</v>
      </c>
      <c r="E27" s="33">
        <v>0</v>
      </c>
      <c r="F27" s="34">
        <v>2040</v>
      </c>
      <c r="G27" s="18">
        <v>0</v>
      </c>
    </row>
    <row r="28" spans="1:7" x14ac:dyDescent="0.25">
      <c r="A28" s="14"/>
      <c r="B28" s="30" t="s">
        <v>116</v>
      </c>
      <c r="C28" s="31" t="s">
        <v>117</v>
      </c>
      <c r="D28" s="32">
        <v>115000</v>
      </c>
      <c r="E28" s="33">
        <v>115000</v>
      </c>
      <c r="F28" s="34">
        <v>56851</v>
      </c>
      <c r="G28" s="18">
        <f t="shared" si="0"/>
        <v>0.49435652173913042</v>
      </c>
    </row>
    <row r="29" spans="1:7" x14ac:dyDescent="0.25">
      <c r="A29" s="14"/>
      <c r="B29" s="30" t="s">
        <v>122</v>
      </c>
      <c r="C29" s="31" t="s">
        <v>123</v>
      </c>
      <c r="D29" s="32">
        <v>33198957</v>
      </c>
      <c r="E29" s="33">
        <v>33198957</v>
      </c>
      <c r="F29" s="34">
        <v>8299739.25</v>
      </c>
      <c r="G29" s="18">
        <f t="shared" si="0"/>
        <v>0.25</v>
      </c>
    </row>
    <row r="30" spans="1:7" x14ac:dyDescent="0.25">
      <c r="A30" s="14"/>
      <c r="B30" s="30" t="s">
        <v>108</v>
      </c>
      <c r="C30" s="31" t="s">
        <v>109</v>
      </c>
      <c r="D30" s="32">
        <v>10697000</v>
      </c>
      <c r="E30" s="33">
        <v>10597000</v>
      </c>
      <c r="F30" s="34">
        <v>0</v>
      </c>
      <c r="G30" s="18">
        <f t="shared" si="0"/>
        <v>0</v>
      </c>
    </row>
    <row r="31" spans="1:7" x14ac:dyDescent="0.25">
      <c r="A31" s="24" t="s">
        <v>128</v>
      </c>
      <c r="B31" s="25" t="s">
        <v>4</v>
      </c>
      <c r="C31" s="26" t="s">
        <v>129</v>
      </c>
      <c r="D31" s="27">
        <v>931000</v>
      </c>
      <c r="E31" s="28">
        <v>931000</v>
      </c>
      <c r="F31" s="27">
        <v>232750</v>
      </c>
      <c r="G31" s="29">
        <f t="shared" si="0"/>
        <v>0.25</v>
      </c>
    </row>
    <row r="32" spans="1:7" x14ac:dyDescent="0.25">
      <c r="A32" s="14"/>
      <c r="B32" s="30" t="s">
        <v>122</v>
      </c>
      <c r="C32" s="31" t="s">
        <v>123</v>
      </c>
      <c r="D32" s="32">
        <v>931000</v>
      </c>
      <c r="E32" s="33">
        <v>931000</v>
      </c>
      <c r="F32" s="34">
        <v>232750</v>
      </c>
      <c r="G32" s="18">
        <f t="shared" si="0"/>
        <v>0.25</v>
      </c>
    </row>
    <row r="33" spans="1:7" x14ac:dyDescent="0.25">
      <c r="A33" s="24" t="s">
        <v>50</v>
      </c>
      <c r="B33" s="25" t="s">
        <v>4</v>
      </c>
      <c r="C33" s="26" t="s">
        <v>51</v>
      </c>
      <c r="D33" s="27">
        <v>3273860</v>
      </c>
      <c r="E33" s="28">
        <v>3273860</v>
      </c>
      <c r="F33" s="27">
        <v>369127.33</v>
      </c>
      <c r="G33" s="29">
        <f t="shared" si="0"/>
        <v>0.11274988240181316</v>
      </c>
    </row>
    <row r="34" spans="1:7" x14ac:dyDescent="0.25">
      <c r="A34" s="14"/>
      <c r="B34" s="30" t="s">
        <v>130</v>
      </c>
      <c r="C34" s="31" t="s">
        <v>131</v>
      </c>
      <c r="D34" s="32">
        <v>1520000</v>
      </c>
      <c r="E34" s="33">
        <v>1520000</v>
      </c>
      <c r="F34" s="34">
        <v>109816</v>
      </c>
      <c r="G34" s="18">
        <f t="shared" si="0"/>
        <v>7.224736842105263E-2</v>
      </c>
    </row>
    <row r="35" spans="1:7" x14ac:dyDescent="0.25">
      <c r="A35" s="14"/>
      <c r="B35" s="30" t="s">
        <v>126</v>
      </c>
      <c r="C35" s="31" t="s">
        <v>127</v>
      </c>
      <c r="D35" s="32">
        <v>80000</v>
      </c>
      <c r="E35" s="33">
        <v>80000</v>
      </c>
      <c r="F35" s="34">
        <v>3500</v>
      </c>
      <c r="G35" s="18">
        <f t="shared" si="0"/>
        <v>4.3749999999999997E-2</v>
      </c>
    </row>
    <row r="36" spans="1:7" x14ac:dyDescent="0.25">
      <c r="A36" s="14"/>
      <c r="B36" s="30" t="s">
        <v>132</v>
      </c>
      <c r="C36" s="31" t="s">
        <v>133</v>
      </c>
      <c r="D36" s="32">
        <v>376960</v>
      </c>
      <c r="E36" s="33">
        <v>376960</v>
      </c>
      <c r="F36" s="34">
        <v>24690</v>
      </c>
      <c r="G36" s="18">
        <f t="shared" si="0"/>
        <v>6.5497665534804753E-2</v>
      </c>
    </row>
    <row r="37" spans="1:7" x14ac:dyDescent="0.25">
      <c r="A37" s="14"/>
      <c r="B37" s="30" t="s">
        <v>134</v>
      </c>
      <c r="C37" s="31" t="s">
        <v>135</v>
      </c>
      <c r="D37" s="32">
        <v>136800</v>
      </c>
      <c r="E37" s="33">
        <v>136800</v>
      </c>
      <c r="F37" s="34">
        <v>8960</v>
      </c>
      <c r="G37" s="18">
        <f t="shared" si="0"/>
        <v>6.5497076023391818E-2</v>
      </c>
    </row>
    <row r="38" spans="1:7" x14ac:dyDescent="0.25">
      <c r="A38" s="58"/>
      <c r="B38" s="59" t="s">
        <v>136</v>
      </c>
      <c r="C38" s="60" t="s">
        <v>137</v>
      </c>
      <c r="D38" s="61">
        <v>2000</v>
      </c>
      <c r="E38" s="62">
        <v>2000</v>
      </c>
      <c r="F38" s="61">
        <v>0</v>
      </c>
      <c r="G38" s="18">
        <f t="shared" si="0"/>
        <v>0</v>
      </c>
    </row>
    <row r="39" spans="1:7" x14ac:dyDescent="0.25">
      <c r="A39" s="14"/>
      <c r="B39" s="30" t="s">
        <v>138</v>
      </c>
      <c r="C39" s="31" t="s">
        <v>139</v>
      </c>
      <c r="D39" s="32">
        <v>260000</v>
      </c>
      <c r="E39" s="33">
        <v>260000</v>
      </c>
      <c r="F39" s="34">
        <v>27817</v>
      </c>
      <c r="G39" s="18">
        <f t="shared" si="0"/>
        <v>0.10698846153846153</v>
      </c>
    </row>
    <row r="40" spans="1:7" x14ac:dyDescent="0.25">
      <c r="A40" s="14"/>
      <c r="B40" s="30" t="s">
        <v>140</v>
      </c>
      <c r="C40" s="31" t="s">
        <v>141</v>
      </c>
      <c r="D40" s="32">
        <v>120000</v>
      </c>
      <c r="E40" s="33">
        <v>120000</v>
      </c>
      <c r="F40" s="34">
        <v>0</v>
      </c>
      <c r="G40" s="18">
        <f t="shared" si="0"/>
        <v>0</v>
      </c>
    </row>
    <row r="41" spans="1:7" x14ac:dyDescent="0.25">
      <c r="A41" s="14"/>
      <c r="B41" s="30" t="s">
        <v>114</v>
      </c>
      <c r="C41" s="31" t="s">
        <v>115</v>
      </c>
      <c r="D41" s="32">
        <v>75000</v>
      </c>
      <c r="E41" s="33">
        <v>75000</v>
      </c>
      <c r="F41" s="34">
        <v>34666.42</v>
      </c>
      <c r="G41" s="18">
        <f t="shared" si="0"/>
        <v>0.4622189333333333</v>
      </c>
    </row>
    <row r="42" spans="1:7" x14ac:dyDescent="0.25">
      <c r="A42" s="14"/>
      <c r="B42" s="30" t="s">
        <v>142</v>
      </c>
      <c r="C42" s="31" t="s">
        <v>143</v>
      </c>
      <c r="D42" s="32">
        <v>4000</v>
      </c>
      <c r="E42" s="33">
        <v>4000</v>
      </c>
      <c r="F42" s="34">
        <v>900</v>
      </c>
      <c r="G42" s="18">
        <f t="shared" si="0"/>
        <v>0.22500000000000001</v>
      </c>
    </row>
    <row r="43" spans="1:7" x14ac:dyDescent="0.25">
      <c r="A43" s="58"/>
      <c r="B43" s="59" t="s">
        <v>144</v>
      </c>
      <c r="C43" s="60" t="s">
        <v>145</v>
      </c>
      <c r="D43" s="61">
        <v>360000</v>
      </c>
      <c r="E43" s="62">
        <v>360000</v>
      </c>
      <c r="F43" s="61">
        <v>40000</v>
      </c>
      <c r="G43" s="18">
        <f t="shared" si="0"/>
        <v>0.1111111111111111</v>
      </c>
    </row>
    <row r="44" spans="1:7" x14ac:dyDescent="0.25">
      <c r="A44" s="14"/>
      <c r="B44" s="30" t="s">
        <v>104</v>
      </c>
      <c r="C44" s="31" t="s">
        <v>105</v>
      </c>
      <c r="D44" s="32">
        <v>90000</v>
      </c>
      <c r="E44" s="33">
        <v>90000</v>
      </c>
      <c r="F44" s="34">
        <v>15300</v>
      </c>
      <c r="G44" s="18">
        <f t="shared" si="0"/>
        <v>0.17</v>
      </c>
    </row>
    <row r="45" spans="1:7" x14ac:dyDescent="0.25">
      <c r="A45" s="14"/>
      <c r="B45" s="30" t="s">
        <v>146</v>
      </c>
      <c r="C45" s="31" t="s">
        <v>147</v>
      </c>
      <c r="D45" s="32">
        <v>20000</v>
      </c>
      <c r="E45" s="33">
        <v>20000</v>
      </c>
      <c r="F45" s="34">
        <v>2931</v>
      </c>
      <c r="G45" s="18">
        <f t="shared" si="0"/>
        <v>0.14655000000000001</v>
      </c>
    </row>
    <row r="46" spans="1:7" x14ac:dyDescent="0.25">
      <c r="A46" s="14"/>
      <c r="B46" s="30" t="s">
        <v>148</v>
      </c>
      <c r="C46" s="31" t="s">
        <v>149</v>
      </c>
      <c r="D46" s="32">
        <v>41100</v>
      </c>
      <c r="E46" s="33">
        <v>41100</v>
      </c>
      <c r="F46" s="34">
        <v>10470</v>
      </c>
      <c r="G46" s="18">
        <f t="shared" si="0"/>
        <v>0.25474452554744526</v>
      </c>
    </row>
    <row r="47" spans="1:7" x14ac:dyDescent="0.25">
      <c r="A47" s="14"/>
      <c r="B47" s="30" t="s">
        <v>116</v>
      </c>
      <c r="C47" s="31" t="s">
        <v>117</v>
      </c>
      <c r="D47" s="32">
        <v>120000</v>
      </c>
      <c r="E47" s="33">
        <v>120000</v>
      </c>
      <c r="F47" s="34">
        <v>25656.240000000002</v>
      </c>
      <c r="G47" s="18">
        <f t="shared" si="0"/>
        <v>0.21380200000000002</v>
      </c>
    </row>
    <row r="48" spans="1:7" x14ac:dyDescent="0.25">
      <c r="A48" s="58"/>
      <c r="B48" s="59" t="s">
        <v>106</v>
      </c>
      <c r="C48" s="60" t="s">
        <v>107</v>
      </c>
      <c r="D48" s="61">
        <v>50000</v>
      </c>
      <c r="E48" s="62">
        <v>50000</v>
      </c>
      <c r="F48" s="61">
        <v>0</v>
      </c>
      <c r="G48" s="18">
        <f t="shared" si="0"/>
        <v>0</v>
      </c>
    </row>
    <row r="49" spans="1:7" x14ac:dyDescent="0.25">
      <c r="A49" s="58"/>
      <c r="B49" s="59" t="s">
        <v>150</v>
      </c>
      <c r="C49" s="60" t="s">
        <v>151</v>
      </c>
      <c r="D49" s="61">
        <v>3000</v>
      </c>
      <c r="E49" s="62">
        <v>3000</v>
      </c>
      <c r="F49" s="63">
        <v>0</v>
      </c>
      <c r="G49" s="18">
        <f t="shared" si="0"/>
        <v>0</v>
      </c>
    </row>
    <row r="50" spans="1:7" x14ac:dyDescent="0.25">
      <c r="A50" s="14"/>
      <c r="B50" s="30" t="s">
        <v>152</v>
      </c>
      <c r="C50" s="31" t="s">
        <v>153</v>
      </c>
      <c r="D50" s="32">
        <v>15000</v>
      </c>
      <c r="E50" s="33">
        <v>15000</v>
      </c>
      <c r="F50" s="34">
        <v>2743.67</v>
      </c>
      <c r="G50" s="18">
        <f t="shared" si="0"/>
        <v>0.18291133333333334</v>
      </c>
    </row>
    <row r="51" spans="1:7" x14ac:dyDescent="0.25">
      <c r="A51" s="14"/>
      <c r="B51" s="30" t="s">
        <v>154</v>
      </c>
      <c r="C51" s="31" t="s">
        <v>155</v>
      </c>
      <c r="D51" s="32">
        <v>0</v>
      </c>
      <c r="E51" s="33">
        <v>0</v>
      </c>
      <c r="F51" s="34">
        <v>2000</v>
      </c>
      <c r="G51" s="18">
        <v>0</v>
      </c>
    </row>
    <row r="52" spans="1:7" x14ac:dyDescent="0.25">
      <c r="A52" s="14"/>
      <c r="B52" s="30" t="s">
        <v>156</v>
      </c>
      <c r="C52" s="31" t="s">
        <v>157</v>
      </c>
      <c r="D52" s="32">
        <v>0</v>
      </c>
      <c r="E52" s="33">
        <v>0</v>
      </c>
      <c r="F52" s="34">
        <v>59677</v>
      </c>
      <c r="G52" s="18">
        <v>0</v>
      </c>
    </row>
    <row r="53" spans="1:7" x14ac:dyDescent="0.25">
      <c r="A53" s="24" t="s">
        <v>158</v>
      </c>
      <c r="B53" s="25" t="s">
        <v>4</v>
      </c>
      <c r="C53" s="26" t="s">
        <v>159</v>
      </c>
      <c r="D53" s="27">
        <v>100280</v>
      </c>
      <c r="E53" s="28">
        <v>100280</v>
      </c>
      <c r="F53" s="27">
        <v>0</v>
      </c>
      <c r="G53" s="29">
        <f t="shared" si="0"/>
        <v>0</v>
      </c>
    </row>
    <row r="54" spans="1:7" x14ac:dyDescent="0.25">
      <c r="A54" s="14"/>
      <c r="B54" s="30" t="s">
        <v>126</v>
      </c>
      <c r="C54" s="31" t="s">
        <v>127</v>
      </c>
      <c r="D54" s="32">
        <v>60000</v>
      </c>
      <c r="E54" s="33">
        <v>60000</v>
      </c>
      <c r="F54" s="34">
        <v>0</v>
      </c>
      <c r="G54" s="18">
        <f t="shared" si="0"/>
        <v>0</v>
      </c>
    </row>
    <row r="55" spans="1:7" x14ac:dyDescent="0.25">
      <c r="A55" s="14"/>
      <c r="B55" s="30" t="s">
        <v>132</v>
      </c>
      <c r="C55" s="31" t="s">
        <v>133</v>
      </c>
      <c r="D55" s="32">
        <v>14880</v>
      </c>
      <c r="E55" s="33">
        <v>14880</v>
      </c>
      <c r="F55" s="34">
        <v>0</v>
      </c>
      <c r="G55" s="18">
        <f t="shared" si="0"/>
        <v>0</v>
      </c>
    </row>
    <row r="56" spans="1:7" x14ac:dyDescent="0.25">
      <c r="A56" s="14"/>
      <c r="B56" s="30" t="s">
        <v>134</v>
      </c>
      <c r="C56" s="31" t="s">
        <v>135</v>
      </c>
      <c r="D56" s="32">
        <v>5400</v>
      </c>
      <c r="E56" s="33">
        <v>5400</v>
      </c>
      <c r="F56" s="34">
        <v>0</v>
      </c>
      <c r="G56" s="18">
        <f t="shared" si="0"/>
        <v>0</v>
      </c>
    </row>
    <row r="57" spans="1:7" x14ac:dyDescent="0.25">
      <c r="A57" s="14"/>
      <c r="B57" s="30" t="s">
        <v>114</v>
      </c>
      <c r="C57" s="31" t="s">
        <v>115</v>
      </c>
      <c r="D57" s="32">
        <v>10000</v>
      </c>
      <c r="E57" s="33">
        <v>10000</v>
      </c>
      <c r="F57" s="34">
        <v>0</v>
      </c>
      <c r="G57" s="18">
        <f t="shared" si="0"/>
        <v>0</v>
      </c>
    </row>
    <row r="58" spans="1:7" x14ac:dyDescent="0.25">
      <c r="A58" s="14"/>
      <c r="B58" s="30" t="s">
        <v>116</v>
      </c>
      <c r="C58" s="31" t="s">
        <v>117</v>
      </c>
      <c r="D58" s="32">
        <v>10000</v>
      </c>
      <c r="E58" s="33">
        <v>10000</v>
      </c>
      <c r="F58" s="34">
        <v>0</v>
      </c>
      <c r="G58" s="18">
        <f t="shared" si="0"/>
        <v>0</v>
      </c>
    </row>
    <row r="59" spans="1:7" x14ac:dyDescent="0.25">
      <c r="A59" s="24" t="s">
        <v>54</v>
      </c>
      <c r="B59" s="25" t="s">
        <v>4</v>
      </c>
      <c r="C59" s="26" t="s">
        <v>55</v>
      </c>
      <c r="D59" s="27">
        <v>300000</v>
      </c>
      <c r="E59" s="28">
        <v>300000</v>
      </c>
      <c r="F59" s="27">
        <v>3694</v>
      </c>
      <c r="G59" s="29">
        <f t="shared" si="0"/>
        <v>1.2313333333333334E-2</v>
      </c>
    </row>
    <row r="60" spans="1:7" x14ac:dyDescent="0.25">
      <c r="A60" s="14"/>
      <c r="B60" s="30" t="s">
        <v>126</v>
      </c>
      <c r="C60" s="31" t="s">
        <v>127</v>
      </c>
      <c r="D60" s="32">
        <v>100000</v>
      </c>
      <c r="E60" s="33">
        <v>100000</v>
      </c>
      <c r="F60" s="34">
        <v>1400</v>
      </c>
      <c r="G60" s="18">
        <f t="shared" si="0"/>
        <v>1.4E-2</v>
      </c>
    </row>
    <row r="61" spans="1:7" x14ac:dyDescent="0.25">
      <c r="A61" s="14"/>
      <c r="B61" s="30" t="s">
        <v>140</v>
      </c>
      <c r="C61" s="31" t="s">
        <v>141</v>
      </c>
      <c r="D61" s="32">
        <v>40000</v>
      </c>
      <c r="E61" s="33">
        <v>40000</v>
      </c>
      <c r="F61" s="34">
        <v>0</v>
      </c>
      <c r="G61" s="18">
        <f t="shared" si="0"/>
        <v>0</v>
      </c>
    </row>
    <row r="62" spans="1:7" x14ac:dyDescent="0.25">
      <c r="A62" s="14"/>
      <c r="B62" s="30" t="s">
        <v>104</v>
      </c>
      <c r="C62" s="31" t="s">
        <v>105</v>
      </c>
      <c r="D62" s="32">
        <v>5000</v>
      </c>
      <c r="E62" s="33">
        <v>5000</v>
      </c>
      <c r="F62" s="34">
        <v>600</v>
      </c>
      <c r="G62" s="18">
        <f t="shared" si="0"/>
        <v>0.12</v>
      </c>
    </row>
    <row r="63" spans="1:7" x14ac:dyDescent="0.25">
      <c r="A63" s="14"/>
      <c r="B63" s="30" t="s">
        <v>116</v>
      </c>
      <c r="C63" s="31" t="s">
        <v>117</v>
      </c>
      <c r="D63" s="32">
        <v>15000</v>
      </c>
      <c r="E63" s="33">
        <v>15000</v>
      </c>
      <c r="F63" s="34">
        <v>1694</v>
      </c>
      <c r="G63" s="18">
        <f t="shared" si="0"/>
        <v>0.11293333333333333</v>
      </c>
    </row>
    <row r="64" spans="1:7" x14ac:dyDescent="0.25">
      <c r="A64" s="14"/>
      <c r="B64" s="30" t="s">
        <v>156</v>
      </c>
      <c r="C64" s="31" t="s">
        <v>157</v>
      </c>
      <c r="D64" s="32">
        <v>140000</v>
      </c>
      <c r="E64" s="33">
        <v>140000</v>
      </c>
      <c r="F64" s="34">
        <v>0</v>
      </c>
      <c r="G64" s="18">
        <f t="shared" si="0"/>
        <v>0</v>
      </c>
    </row>
    <row r="65" spans="1:7" x14ac:dyDescent="0.25">
      <c r="A65" s="24" t="s">
        <v>58</v>
      </c>
      <c r="B65" s="25" t="s">
        <v>4</v>
      </c>
      <c r="C65" s="26" t="s">
        <v>59</v>
      </c>
      <c r="D65" s="27">
        <v>879000</v>
      </c>
      <c r="E65" s="28">
        <v>879000</v>
      </c>
      <c r="F65" s="27">
        <v>116424</v>
      </c>
      <c r="G65" s="29">
        <f t="shared" si="0"/>
        <v>0.13245051194539248</v>
      </c>
    </row>
    <row r="66" spans="1:7" x14ac:dyDescent="0.25">
      <c r="A66" s="14"/>
      <c r="B66" s="30" t="s">
        <v>126</v>
      </c>
      <c r="C66" s="31" t="s">
        <v>127</v>
      </c>
      <c r="D66" s="32">
        <v>277000</v>
      </c>
      <c r="E66" s="33">
        <v>277000</v>
      </c>
      <c r="F66" s="34">
        <v>4700</v>
      </c>
      <c r="G66" s="18">
        <f t="shared" si="0"/>
        <v>1.696750902527076E-2</v>
      </c>
    </row>
    <row r="67" spans="1:7" x14ac:dyDescent="0.25">
      <c r="A67" s="14"/>
      <c r="B67" s="30" t="s">
        <v>116</v>
      </c>
      <c r="C67" s="31" t="s">
        <v>117</v>
      </c>
      <c r="D67" s="32">
        <v>602000</v>
      </c>
      <c r="E67" s="33">
        <v>602000</v>
      </c>
      <c r="F67" s="34">
        <v>111724</v>
      </c>
      <c r="G67" s="18">
        <f t="shared" si="0"/>
        <v>0.18558803986710964</v>
      </c>
    </row>
    <row r="68" spans="1:7" x14ac:dyDescent="0.25">
      <c r="A68" s="24" t="s">
        <v>60</v>
      </c>
      <c r="B68" s="25" t="s">
        <v>4</v>
      </c>
      <c r="C68" s="26" t="s">
        <v>61</v>
      </c>
      <c r="D68" s="27">
        <v>2280000</v>
      </c>
      <c r="E68" s="28">
        <v>2280000</v>
      </c>
      <c r="F68" s="27">
        <v>316000</v>
      </c>
      <c r="G68" s="29">
        <f t="shared" ref="G68:G131" si="1">F68/E68</f>
        <v>0.13859649122807016</v>
      </c>
    </row>
    <row r="69" spans="1:7" x14ac:dyDescent="0.25">
      <c r="A69" s="14"/>
      <c r="B69" s="30" t="s">
        <v>160</v>
      </c>
      <c r="C69" s="31" t="s">
        <v>161</v>
      </c>
      <c r="D69" s="32">
        <v>2280000</v>
      </c>
      <c r="E69" s="33">
        <v>2280000</v>
      </c>
      <c r="F69" s="34">
        <v>316000</v>
      </c>
      <c r="G69" s="18">
        <f t="shared" si="1"/>
        <v>0.13859649122807016</v>
      </c>
    </row>
    <row r="70" spans="1:7" x14ac:dyDescent="0.25">
      <c r="A70" s="24" t="s">
        <v>62</v>
      </c>
      <c r="B70" s="25" t="s">
        <v>4</v>
      </c>
      <c r="C70" s="26" t="s">
        <v>63</v>
      </c>
      <c r="D70" s="27">
        <v>1151000</v>
      </c>
      <c r="E70" s="28">
        <v>1151000</v>
      </c>
      <c r="F70" s="27">
        <v>26953.8</v>
      </c>
      <c r="G70" s="29">
        <f t="shared" si="1"/>
        <v>2.3417723718505645E-2</v>
      </c>
    </row>
    <row r="71" spans="1:7" x14ac:dyDescent="0.25">
      <c r="A71" s="14"/>
      <c r="B71" s="30" t="s">
        <v>126</v>
      </c>
      <c r="C71" s="31" t="s">
        <v>127</v>
      </c>
      <c r="D71" s="32">
        <v>80000</v>
      </c>
      <c r="E71" s="33">
        <v>80000</v>
      </c>
      <c r="F71" s="34">
        <v>0</v>
      </c>
      <c r="G71" s="18">
        <f t="shared" si="1"/>
        <v>0</v>
      </c>
    </row>
    <row r="72" spans="1:7" x14ac:dyDescent="0.25">
      <c r="A72" s="14"/>
      <c r="B72" s="30" t="s">
        <v>114</v>
      </c>
      <c r="C72" s="31" t="s">
        <v>115</v>
      </c>
      <c r="D72" s="32">
        <v>10000</v>
      </c>
      <c r="E72" s="33">
        <v>10000</v>
      </c>
      <c r="F72" s="34">
        <v>0</v>
      </c>
      <c r="G72" s="18">
        <f t="shared" si="1"/>
        <v>0</v>
      </c>
    </row>
    <row r="73" spans="1:7" x14ac:dyDescent="0.25">
      <c r="A73" s="14"/>
      <c r="B73" s="30" t="s">
        <v>116</v>
      </c>
      <c r="C73" s="31" t="s">
        <v>117</v>
      </c>
      <c r="D73" s="32">
        <v>696000</v>
      </c>
      <c r="E73" s="33">
        <v>696000</v>
      </c>
      <c r="F73" s="34">
        <v>23863.8</v>
      </c>
      <c r="G73" s="18">
        <f t="shared" si="1"/>
        <v>3.4287068965517239E-2</v>
      </c>
    </row>
    <row r="74" spans="1:7" x14ac:dyDescent="0.25">
      <c r="A74" s="14"/>
      <c r="B74" s="30" t="s">
        <v>152</v>
      </c>
      <c r="C74" s="31" t="s">
        <v>153</v>
      </c>
      <c r="D74" s="32">
        <v>170000</v>
      </c>
      <c r="E74" s="33">
        <v>170000</v>
      </c>
      <c r="F74" s="34">
        <v>0</v>
      </c>
      <c r="G74" s="18">
        <f t="shared" si="1"/>
        <v>0</v>
      </c>
    </row>
    <row r="75" spans="1:7" x14ac:dyDescent="0.25">
      <c r="A75" s="14"/>
      <c r="B75" s="30" t="s">
        <v>162</v>
      </c>
      <c r="C75" s="31" t="s">
        <v>163</v>
      </c>
      <c r="D75" s="32">
        <v>120000</v>
      </c>
      <c r="E75" s="33">
        <v>120000</v>
      </c>
      <c r="F75" s="34">
        <v>3090</v>
      </c>
      <c r="G75" s="18">
        <f t="shared" si="1"/>
        <v>2.5749999999999999E-2</v>
      </c>
    </row>
    <row r="76" spans="1:7" x14ac:dyDescent="0.25">
      <c r="A76" s="14"/>
      <c r="B76" s="30" t="s">
        <v>164</v>
      </c>
      <c r="C76" s="31" t="s">
        <v>165</v>
      </c>
      <c r="D76" s="32">
        <v>75000</v>
      </c>
      <c r="E76" s="33">
        <v>75000</v>
      </c>
      <c r="F76" s="34">
        <v>0</v>
      </c>
      <c r="G76" s="18">
        <f t="shared" si="1"/>
        <v>0</v>
      </c>
    </row>
    <row r="77" spans="1:7" x14ac:dyDescent="0.25">
      <c r="A77" s="24" t="s">
        <v>166</v>
      </c>
      <c r="B77" s="25" t="s">
        <v>4</v>
      </c>
      <c r="C77" s="26" t="s">
        <v>167</v>
      </c>
      <c r="D77" s="27">
        <v>1320000</v>
      </c>
      <c r="E77" s="28">
        <v>1320000</v>
      </c>
      <c r="F77" s="27">
        <v>0</v>
      </c>
      <c r="G77" s="29">
        <f t="shared" si="1"/>
        <v>0</v>
      </c>
    </row>
    <row r="78" spans="1:7" x14ac:dyDescent="0.25">
      <c r="A78" s="14"/>
      <c r="B78" s="30" t="s">
        <v>168</v>
      </c>
      <c r="C78" s="31" t="s">
        <v>169</v>
      </c>
      <c r="D78" s="32">
        <v>1120000</v>
      </c>
      <c r="E78" s="33">
        <v>1120000</v>
      </c>
      <c r="F78" s="34">
        <v>0</v>
      </c>
      <c r="G78" s="18">
        <f t="shared" si="1"/>
        <v>0</v>
      </c>
    </row>
    <row r="79" spans="1:7" x14ac:dyDescent="0.25">
      <c r="A79" s="14"/>
      <c r="B79" s="30" t="s">
        <v>170</v>
      </c>
      <c r="C79" s="31" t="s">
        <v>171</v>
      </c>
      <c r="D79" s="32">
        <v>200000</v>
      </c>
      <c r="E79" s="33">
        <v>200000</v>
      </c>
      <c r="F79" s="34">
        <v>0</v>
      </c>
      <c r="G79" s="18">
        <f t="shared" si="1"/>
        <v>0</v>
      </c>
    </row>
    <row r="80" spans="1:7" x14ac:dyDescent="0.25">
      <c r="A80" s="24" t="s">
        <v>172</v>
      </c>
      <c r="B80" s="25" t="s">
        <v>4</v>
      </c>
      <c r="C80" s="26" t="s">
        <v>173</v>
      </c>
      <c r="D80" s="27">
        <v>3529960</v>
      </c>
      <c r="E80" s="28">
        <v>3529960</v>
      </c>
      <c r="F80" s="27">
        <v>38315</v>
      </c>
      <c r="G80" s="29">
        <f t="shared" si="1"/>
        <v>1.0854230642840145E-2</v>
      </c>
    </row>
    <row r="81" spans="1:7" x14ac:dyDescent="0.25">
      <c r="A81" s="14"/>
      <c r="B81" s="30" t="s">
        <v>126</v>
      </c>
      <c r="C81" s="31" t="s">
        <v>127</v>
      </c>
      <c r="D81" s="32">
        <v>420000</v>
      </c>
      <c r="E81" s="33">
        <v>420000</v>
      </c>
      <c r="F81" s="34">
        <v>24893</v>
      </c>
      <c r="G81" s="18">
        <f t="shared" si="1"/>
        <v>5.9269047619047617E-2</v>
      </c>
    </row>
    <row r="82" spans="1:7" x14ac:dyDescent="0.25">
      <c r="A82" s="14"/>
      <c r="B82" s="30" t="s">
        <v>132</v>
      </c>
      <c r="C82" s="31" t="s">
        <v>133</v>
      </c>
      <c r="D82" s="32">
        <v>104160</v>
      </c>
      <c r="E82" s="33">
        <v>104160</v>
      </c>
      <c r="F82" s="34">
        <v>5675</v>
      </c>
      <c r="G82" s="18">
        <f t="shared" si="1"/>
        <v>5.4483486943164364E-2</v>
      </c>
    </row>
    <row r="83" spans="1:7" x14ac:dyDescent="0.25">
      <c r="A83" s="14"/>
      <c r="B83" s="30" t="s">
        <v>134</v>
      </c>
      <c r="C83" s="31" t="s">
        <v>135</v>
      </c>
      <c r="D83" s="32">
        <v>37800</v>
      </c>
      <c r="E83" s="33">
        <v>37800</v>
      </c>
      <c r="F83" s="34">
        <v>2060</v>
      </c>
      <c r="G83" s="18">
        <f t="shared" si="1"/>
        <v>5.4497354497354496E-2</v>
      </c>
    </row>
    <row r="84" spans="1:7" x14ac:dyDescent="0.25">
      <c r="A84" s="14"/>
      <c r="B84" s="30" t="s">
        <v>140</v>
      </c>
      <c r="C84" s="31" t="s">
        <v>141</v>
      </c>
      <c r="D84" s="32">
        <v>200000</v>
      </c>
      <c r="E84" s="33">
        <v>200000</v>
      </c>
      <c r="F84" s="34">
        <v>0</v>
      </c>
      <c r="G84" s="18">
        <f t="shared" si="1"/>
        <v>0</v>
      </c>
    </row>
    <row r="85" spans="1:7" x14ac:dyDescent="0.25">
      <c r="A85" s="14"/>
      <c r="B85" s="30" t="s">
        <v>114</v>
      </c>
      <c r="C85" s="31" t="s">
        <v>115</v>
      </c>
      <c r="D85" s="32">
        <v>48000</v>
      </c>
      <c r="E85" s="33">
        <v>48000</v>
      </c>
      <c r="F85" s="34">
        <v>0</v>
      </c>
      <c r="G85" s="18">
        <f t="shared" si="1"/>
        <v>0</v>
      </c>
    </row>
    <row r="86" spans="1:7" x14ac:dyDescent="0.25">
      <c r="A86" s="14"/>
      <c r="B86" s="30" t="s">
        <v>116</v>
      </c>
      <c r="C86" s="31" t="s">
        <v>117</v>
      </c>
      <c r="D86" s="32">
        <v>50000</v>
      </c>
      <c r="E86" s="33">
        <v>50000</v>
      </c>
      <c r="F86" s="34">
        <v>0</v>
      </c>
      <c r="G86" s="18">
        <f t="shared" si="1"/>
        <v>0</v>
      </c>
    </row>
    <row r="87" spans="1:7" x14ac:dyDescent="0.25">
      <c r="A87" s="14"/>
      <c r="B87" s="30" t="s">
        <v>106</v>
      </c>
      <c r="C87" s="31" t="s">
        <v>107</v>
      </c>
      <c r="D87" s="32">
        <v>120000</v>
      </c>
      <c r="E87" s="33">
        <v>120000</v>
      </c>
      <c r="F87" s="34">
        <v>5687</v>
      </c>
      <c r="G87" s="18">
        <f t="shared" si="1"/>
        <v>4.7391666666666665E-2</v>
      </c>
    </row>
    <row r="88" spans="1:7" x14ac:dyDescent="0.25">
      <c r="A88" s="14"/>
      <c r="B88" s="30" t="s">
        <v>108</v>
      </c>
      <c r="C88" s="31" t="s">
        <v>109</v>
      </c>
      <c r="D88" s="32">
        <v>2350000</v>
      </c>
      <c r="E88" s="33">
        <v>2350000</v>
      </c>
      <c r="F88" s="34">
        <v>0</v>
      </c>
      <c r="G88" s="18">
        <f t="shared" si="1"/>
        <v>0</v>
      </c>
    </row>
    <row r="89" spans="1:7" x14ac:dyDescent="0.25">
      <c r="A89" s="14"/>
      <c r="B89" s="30" t="s">
        <v>170</v>
      </c>
      <c r="C89" s="31" t="s">
        <v>171</v>
      </c>
      <c r="D89" s="32">
        <v>200000</v>
      </c>
      <c r="E89" s="33">
        <v>200000</v>
      </c>
      <c r="F89" s="34">
        <v>0</v>
      </c>
      <c r="G89" s="18">
        <f t="shared" si="1"/>
        <v>0</v>
      </c>
    </row>
    <row r="90" spans="1:7" x14ac:dyDescent="0.25">
      <c r="A90" s="24" t="s">
        <v>174</v>
      </c>
      <c r="B90" s="25" t="s">
        <v>4</v>
      </c>
      <c r="C90" s="26" t="s">
        <v>175</v>
      </c>
      <c r="D90" s="27">
        <v>109000</v>
      </c>
      <c r="E90" s="28">
        <v>109000</v>
      </c>
      <c r="F90" s="27">
        <v>4589</v>
      </c>
      <c r="G90" s="29">
        <f t="shared" si="1"/>
        <v>4.210091743119266E-2</v>
      </c>
    </row>
    <row r="91" spans="1:7" x14ac:dyDescent="0.25">
      <c r="A91" s="14"/>
      <c r="B91" s="30" t="s">
        <v>126</v>
      </c>
      <c r="C91" s="31" t="s">
        <v>127</v>
      </c>
      <c r="D91" s="32">
        <v>42000</v>
      </c>
      <c r="E91" s="33">
        <v>42000</v>
      </c>
      <c r="F91" s="34">
        <v>3500</v>
      </c>
      <c r="G91" s="18">
        <f t="shared" si="1"/>
        <v>8.3333333333333329E-2</v>
      </c>
    </row>
    <row r="92" spans="1:7" x14ac:dyDescent="0.25">
      <c r="A92" s="14"/>
      <c r="B92" s="30" t="s">
        <v>138</v>
      </c>
      <c r="C92" s="31" t="s">
        <v>139</v>
      </c>
      <c r="D92" s="32">
        <v>5000</v>
      </c>
      <c r="E92" s="33">
        <v>5000</v>
      </c>
      <c r="F92" s="34">
        <v>0</v>
      </c>
      <c r="G92" s="18">
        <f t="shared" si="1"/>
        <v>0</v>
      </c>
    </row>
    <row r="93" spans="1:7" x14ac:dyDescent="0.25">
      <c r="A93" s="58"/>
      <c r="B93" s="59" t="s">
        <v>114</v>
      </c>
      <c r="C93" s="60" t="s">
        <v>115</v>
      </c>
      <c r="D93" s="61">
        <v>7000</v>
      </c>
      <c r="E93" s="62">
        <v>7000</v>
      </c>
      <c r="F93" s="61">
        <v>0</v>
      </c>
      <c r="G93" s="18">
        <f t="shared" si="1"/>
        <v>0</v>
      </c>
    </row>
    <row r="94" spans="1:7" x14ac:dyDescent="0.25">
      <c r="A94" s="14"/>
      <c r="B94" s="30" t="s">
        <v>116</v>
      </c>
      <c r="C94" s="31" t="s">
        <v>117</v>
      </c>
      <c r="D94" s="32">
        <v>55000</v>
      </c>
      <c r="E94" s="33">
        <v>55000</v>
      </c>
      <c r="F94" s="34">
        <v>1089</v>
      </c>
      <c r="G94" s="18">
        <f t="shared" si="1"/>
        <v>1.9800000000000002E-2</v>
      </c>
    </row>
    <row r="95" spans="1:7" x14ac:dyDescent="0.25">
      <c r="A95" s="24" t="s">
        <v>64</v>
      </c>
      <c r="B95" s="25" t="s">
        <v>4</v>
      </c>
      <c r="C95" s="26" t="s">
        <v>65</v>
      </c>
      <c r="D95" s="27">
        <v>9491740</v>
      </c>
      <c r="E95" s="28">
        <v>9491740</v>
      </c>
      <c r="F95" s="27">
        <v>930801.63</v>
      </c>
      <c r="G95" s="29">
        <f t="shared" si="1"/>
        <v>9.8064383348047887E-2</v>
      </c>
    </row>
    <row r="96" spans="1:7" x14ac:dyDescent="0.25">
      <c r="A96" s="14"/>
      <c r="B96" s="30" t="s">
        <v>130</v>
      </c>
      <c r="C96" s="31" t="s">
        <v>131</v>
      </c>
      <c r="D96" s="32">
        <v>230000</v>
      </c>
      <c r="E96" s="33">
        <v>230000</v>
      </c>
      <c r="F96" s="34">
        <v>0</v>
      </c>
      <c r="G96" s="18">
        <f t="shared" si="1"/>
        <v>0</v>
      </c>
    </row>
    <row r="97" spans="1:7" x14ac:dyDescent="0.25">
      <c r="A97" s="14"/>
      <c r="B97" s="30" t="s">
        <v>126</v>
      </c>
      <c r="C97" s="31" t="s">
        <v>127</v>
      </c>
      <c r="D97" s="32">
        <v>10000</v>
      </c>
      <c r="E97" s="33">
        <v>10000</v>
      </c>
      <c r="F97" s="34">
        <v>0</v>
      </c>
      <c r="G97" s="18">
        <f t="shared" si="1"/>
        <v>0</v>
      </c>
    </row>
    <row r="98" spans="1:7" x14ac:dyDescent="0.25">
      <c r="A98" s="14"/>
      <c r="B98" s="30" t="s">
        <v>132</v>
      </c>
      <c r="C98" s="31" t="s">
        <v>133</v>
      </c>
      <c r="D98" s="32">
        <v>57040</v>
      </c>
      <c r="E98" s="33">
        <v>57040</v>
      </c>
      <c r="F98" s="34">
        <v>0</v>
      </c>
      <c r="G98" s="18">
        <f t="shared" si="1"/>
        <v>0</v>
      </c>
    </row>
    <row r="99" spans="1:7" x14ac:dyDescent="0.25">
      <c r="A99" s="14"/>
      <c r="B99" s="30" t="s">
        <v>134</v>
      </c>
      <c r="C99" s="31" t="s">
        <v>135</v>
      </c>
      <c r="D99" s="32">
        <v>20700</v>
      </c>
      <c r="E99" s="33">
        <v>20700</v>
      </c>
      <c r="F99" s="34">
        <v>0</v>
      </c>
      <c r="G99" s="18">
        <f t="shared" si="1"/>
        <v>0</v>
      </c>
    </row>
    <row r="100" spans="1:7" x14ac:dyDescent="0.25">
      <c r="A100" s="14"/>
      <c r="B100" s="30" t="s">
        <v>140</v>
      </c>
      <c r="C100" s="31" t="s">
        <v>141</v>
      </c>
      <c r="D100" s="32">
        <v>10000</v>
      </c>
      <c r="E100" s="33">
        <v>10000</v>
      </c>
      <c r="F100" s="34">
        <v>0</v>
      </c>
      <c r="G100" s="18">
        <f t="shared" si="1"/>
        <v>0</v>
      </c>
    </row>
    <row r="101" spans="1:7" x14ac:dyDescent="0.25">
      <c r="A101" s="14"/>
      <c r="B101" s="30" t="s">
        <v>114</v>
      </c>
      <c r="C101" s="31" t="s">
        <v>115</v>
      </c>
      <c r="D101" s="32">
        <v>10000</v>
      </c>
      <c r="E101" s="33">
        <v>10000</v>
      </c>
      <c r="F101" s="34">
        <v>2699</v>
      </c>
      <c r="G101" s="18">
        <f t="shared" si="1"/>
        <v>0.26989999999999997</v>
      </c>
    </row>
    <row r="102" spans="1:7" x14ac:dyDescent="0.25">
      <c r="A102" s="14"/>
      <c r="B102" s="30" t="s">
        <v>142</v>
      </c>
      <c r="C102" s="31" t="s">
        <v>143</v>
      </c>
      <c r="D102" s="32">
        <v>280000</v>
      </c>
      <c r="E102" s="33">
        <v>280000</v>
      </c>
      <c r="F102" s="34">
        <v>65380</v>
      </c>
      <c r="G102" s="18">
        <f t="shared" si="1"/>
        <v>0.23350000000000001</v>
      </c>
    </row>
    <row r="103" spans="1:7" x14ac:dyDescent="0.25">
      <c r="A103" s="14"/>
      <c r="B103" s="30" t="s">
        <v>144</v>
      </c>
      <c r="C103" s="31" t="s">
        <v>145</v>
      </c>
      <c r="D103" s="32">
        <v>500000</v>
      </c>
      <c r="E103" s="33">
        <v>500000</v>
      </c>
      <c r="F103" s="34">
        <v>77260</v>
      </c>
      <c r="G103" s="18">
        <f t="shared" si="1"/>
        <v>0.15451999999999999</v>
      </c>
    </row>
    <row r="104" spans="1:7" x14ac:dyDescent="0.25">
      <c r="A104" s="14"/>
      <c r="B104" s="30" t="s">
        <v>104</v>
      </c>
      <c r="C104" s="31" t="s">
        <v>105</v>
      </c>
      <c r="D104" s="32">
        <v>240000</v>
      </c>
      <c r="E104" s="33">
        <v>240000</v>
      </c>
      <c r="F104" s="34">
        <v>47160</v>
      </c>
      <c r="G104" s="18">
        <f t="shared" si="1"/>
        <v>0.19650000000000001</v>
      </c>
    </row>
    <row r="105" spans="1:7" x14ac:dyDescent="0.25">
      <c r="A105" s="58"/>
      <c r="B105" s="59" t="s">
        <v>116</v>
      </c>
      <c r="C105" s="60" t="s">
        <v>117</v>
      </c>
      <c r="D105" s="61">
        <v>1450000</v>
      </c>
      <c r="E105" s="62">
        <v>1450000</v>
      </c>
      <c r="F105" s="61">
        <v>184140.4</v>
      </c>
      <c r="G105" s="18">
        <f t="shared" si="1"/>
        <v>0.12699337931034482</v>
      </c>
    </row>
    <row r="106" spans="1:7" x14ac:dyDescent="0.25">
      <c r="A106" s="14"/>
      <c r="B106" s="30" t="s">
        <v>106</v>
      </c>
      <c r="C106" s="31" t="s">
        <v>107</v>
      </c>
      <c r="D106" s="32">
        <v>595000</v>
      </c>
      <c r="E106" s="33">
        <v>595000</v>
      </c>
      <c r="F106" s="34">
        <v>554162.23</v>
      </c>
      <c r="G106" s="18">
        <f t="shared" si="1"/>
        <v>0.93136509243697474</v>
      </c>
    </row>
    <row r="107" spans="1:7" x14ac:dyDescent="0.25">
      <c r="A107" s="14"/>
      <c r="B107" s="30" t="s">
        <v>108</v>
      </c>
      <c r="C107" s="31" t="s">
        <v>109</v>
      </c>
      <c r="D107" s="32">
        <v>6089000</v>
      </c>
      <c r="E107" s="33">
        <v>6089000</v>
      </c>
      <c r="F107" s="34">
        <v>0</v>
      </c>
      <c r="G107" s="18">
        <f t="shared" si="1"/>
        <v>0</v>
      </c>
    </row>
    <row r="108" spans="1:7" x14ac:dyDescent="0.25">
      <c r="A108" s="24" t="s">
        <v>66</v>
      </c>
      <c r="B108" s="25" t="s">
        <v>4</v>
      </c>
      <c r="C108" s="26" t="s">
        <v>67</v>
      </c>
      <c r="D108" s="27">
        <v>4535560</v>
      </c>
      <c r="E108" s="28">
        <v>5273560</v>
      </c>
      <c r="F108" s="27">
        <v>1042457.91</v>
      </c>
      <c r="G108" s="29">
        <f t="shared" si="1"/>
        <v>0.1976763154301838</v>
      </c>
    </row>
    <row r="109" spans="1:7" x14ac:dyDescent="0.25">
      <c r="A109" s="14"/>
      <c r="B109" s="30" t="s">
        <v>126</v>
      </c>
      <c r="C109" s="31" t="s">
        <v>127</v>
      </c>
      <c r="D109" s="32">
        <v>120000</v>
      </c>
      <c r="E109" s="33">
        <v>120000</v>
      </c>
      <c r="F109" s="34">
        <v>10360</v>
      </c>
      <c r="G109" s="18">
        <f t="shared" si="1"/>
        <v>8.6333333333333331E-2</v>
      </c>
    </row>
    <row r="110" spans="1:7" x14ac:dyDescent="0.25">
      <c r="A110" s="14"/>
      <c r="B110" s="30" t="s">
        <v>132</v>
      </c>
      <c r="C110" s="31" t="s">
        <v>133</v>
      </c>
      <c r="D110" s="32">
        <v>29760</v>
      </c>
      <c r="E110" s="33">
        <v>29760</v>
      </c>
      <c r="F110" s="34">
        <v>2480</v>
      </c>
      <c r="G110" s="18">
        <f t="shared" si="1"/>
        <v>8.3333333333333329E-2</v>
      </c>
    </row>
    <row r="111" spans="1:7" x14ac:dyDescent="0.25">
      <c r="A111" s="14"/>
      <c r="B111" s="30" t="s">
        <v>134</v>
      </c>
      <c r="C111" s="31" t="s">
        <v>135</v>
      </c>
      <c r="D111" s="32">
        <v>10800</v>
      </c>
      <c r="E111" s="33">
        <v>10800</v>
      </c>
      <c r="F111" s="34">
        <v>900</v>
      </c>
      <c r="G111" s="18">
        <f t="shared" si="1"/>
        <v>8.3333333333333329E-2</v>
      </c>
    </row>
    <row r="112" spans="1:7" x14ac:dyDescent="0.25">
      <c r="A112" s="14"/>
      <c r="B112" s="30" t="s">
        <v>140</v>
      </c>
      <c r="C112" s="31" t="s">
        <v>141</v>
      </c>
      <c r="D112" s="32">
        <v>15000</v>
      </c>
      <c r="E112" s="33">
        <v>15000</v>
      </c>
      <c r="F112" s="34">
        <v>39383.65</v>
      </c>
      <c r="G112" s="18">
        <f t="shared" si="1"/>
        <v>2.6255766666666669</v>
      </c>
    </row>
    <row r="113" spans="1:7" x14ac:dyDescent="0.25">
      <c r="A113" s="14"/>
      <c r="B113" s="30" t="s">
        <v>114</v>
      </c>
      <c r="C113" s="31" t="s">
        <v>115</v>
      </c>
      <c r="D113" s="32">
        <v>40000</v>
      </c>
      <c r="E113" s="33">
        <v>40000</v>
      </c>
      <c r="F113" s="34">
        <v>21790.27</v>
      </c>
      <c r="G113" s="18">
        <f t="shared" si="1"/>
        <v>0.54475675000000001</v>
      </c>
    </row>
    <row r="114" spans="1:7" x14ac:dyDescent="0.25">
      <c r="A114" s="14"/>
      <c r="B114" s="30" t="s">
        <v>142</v>
      </c>
      <c r="C114" s="31" t="s">
        <v>143</v>
      </c>
      <c r="D114" s="32">
        <v>150000</v>
      </c>
      <c r="E114" s="33">
        <v>150000</v>
      </c>
      <c r="F114" s="34">
        <v>42310</v>
      </c>
      <c r="G114" s="18">
        <f t="shared" si="1"/>
        <v>0.28206666666666669</v>
      </c>
    </row>
    <row r="115" spans="1:7" x14ac:dyDescent="0.25">
      <c r="A115" s="14"/>
      <c r="B115" s="30" t="s">
        <v>176</v>
      </c>
      <c r="C115" s="31" t="s">
        <v>177</v>
      </c>
      <c r="D115" s="32">
        <v>300000</v>
      </c>
      <c r="E115" s="33">
        <v>300000</v>
      </c>
      <c r="F115" s="34">
        <v>37140</v>
      </c>
      <c r="G115" s="18">
        <f t="shared" si="1"/>
        <v>0.12379999999999999</v>
      </c>
    </row>
    <row r="116" spans="1:7" x14ac:dyDescent="0.25">
      <c r="A116" s="14"/>
      <c r="B116" s="30" t="s">
        <v>144</v>
      </c>
      <c r="C116" s="31" t="s">
        <v>145</v>
      </c>
      <c r="D116" s="32">
        <v>300000</v>
      </c>
      <c r="E116" s="33">
        <v>300000</v>
      </c>
      <c r="F116" s="34">
        <v>130060</v>
      </c>
      <c r="G116" s="18">
        <f t="shared" si="1"/>
        <v>0.43353333333333333</v>
      </c>
    </row>
    <row r="117" spans="1:7" x14ac:dyDescent="0.25">
      <c r="A117" s="14"/>
      <c r="B117" s="30" t="s">
        <v>104</v>
      </c>
      <c r="C117" s="31" t="s">
        <v>105</v>
      </c>
      <c r="D117" s="32">
        <v>460000</v>
      </c>
      <c r="E117" s="33">
        <v>460000</v>
      </c>
      <c r="F117" s="34">
        <v>257122.8</v>
      </c>
      <c r="G117" s="18">
        <f t="shared" si="1"/>
        <v>0.55896260869565217</v>
      </c>
    </row>
    <row r="118" spans="1:7" x14ac:dyDescent="0.25">
      <c r="A118" s="58"/>
      <c r="B118" s="59" t="s">
        <v>116</v>
      </c>
      <c r="C118" s="60" t="s">
        <v>117</v>
      </c>
      <c r="D118" s="61">
        <v>400000</v>
      </c>
      <c r="E118" s="62">
        <v>400000</v>
      </c>
      <c r="F118" s="61">
        <v>29467.39</v>
      </c>
      <c r="G118" s="18">
        <f t="shared" si="1"/>
        <v>7.3668474999999997E-2</v>
      </c>
    </row>
    <row r="119" spans="1:7" x14ac:dyDescent="0.25">
      <c r="A119" s="14"/>
      <c r="B119" s="30" t="s">
        <v>106</v>
      </c>
      <c r="C119" s="31" t="s">
        <v>107</v>
      </c>
      <c r="D119" s="32">
        <v>710000</v>
      </c>
      <c r="E119" s="33">
        <v>710000</v>
      </c>
      <c r="F119" s="34">
        <v>188629.8</v>
      </c>
      <c r="G119" s="18">
        <f t="shared" si="1"/>
        <v>0.26567577464788733</v>
      </c>
    </row>
    <row r="120" spans="1:7" x14ac:dyDescent="0.25">
      <c r="A120" s="14"/>
      <c r="B120" s="30" t="s">
        <v>178</v>
      </c>
      <c r="C120" s="31" t="s">
        <v>179</v>
      </c>
      <c r="D120" s="32">
        <v>0</v>
      </c>
      <c r="E120" s="33">
        <v>0</v>
      </c>
      <c r="F120" s="34">
        <v>14509</v>
      </c>
      <c r="G120" s="18">
        <v>0</v>
      </c>
    </row>
    <row r="121" spans="1:7" x14ac:dyDescent="0.25">
      <c r="A121" s="14"/>
      <c r="B121" s="30" t="s">
        <v>108</v>
      </c>
      <c r="C121" s="31" t="s">
        <v>109</v>
      </c>
      <c r="D121" s="32">
        <v>2000000</v>
      </c>
      <c r="E121" s="33">
        <v>2738000</v>
      </c>
      <c r="F121" s="34">
        <v>268305</v>
      </c>
      <c r="G121" s="18">
        <f t="shared" si="1"/>
        <v>9.7993060628195766E-2</v>
      </c>
    </row>
    <row r="122" spans="1:7" x14ac:dyDescent="0.25">
      <c r="A122" s="24" t="s">
        <v>68</v>
      </c>
      <c r="B122" s="25" t="s">
        <v>4</v>
      </c>
      <c r="C122" s="26" t="s">
        <v>69</v>
      </c>
      <c r="D122" s="27">
        <v>7637672</v>
      </c>
      <c r="E122" s="28">
        <v>7637672</v>
      </c>
      <c r="F122" s="27">
        <v>0</v>
      </c>
      <c r="G122" s="29">
        <f t="shared" si="1"/>
        <v>0</v>
      </c>
    </row>
    <row r="123" spans="1:7" x14ac:dyDescent="0.25">
      <c r="A123" s="14"/>
      <c r="B123" s="30" t="s">
        <v>108</v>
      </c>
      <c r="C123" s="31" t="s">
        <v>109</v>
      </c>
      <c r="D123" s="32">
        <v>7637672</v>
      </c>
      <c r="E123" s="33">
        <v>7637672</v>
      </c>
      <c r="F123" s="34">
        <v>0</v>
      </c>
      <c r="G123" s="18">
        <f t="shared" si="1"/>
        <v>0</v>
      </c>
    </row>
    <row r="124" spans="1:7" x14ac:dyDescent="0.25">
      <c r="A124" s="24" t="s">
        <v>70</v>
      </c>
      <c r="B124" s="25" t="s">
        <v>4</v>
      </c>
      <c r="C124" s="26" t="s">
        <v>71</v>
      </c>
      <c r="D124" s="27">
        <v>210000</v>
      </c>
      <c r="E124" s="28">
        <v>210000</v>
      </c>
      <c r="F124" s="27">
        <v>26182</v>
      </c>
      <c r="G124" s="29">
        <f t="shared" si="1"/>
        <v>0.12467619047619048</v>
      </c>
    </row>
    <row r="125" spans="1:7" x14ac:dyDescent="0.25">
      <c r="A125" s="14"/>
      <c r="B125" s="30" t="s">
        <v>126</v>
      </c>
      <c r="C125" s="31" t="s">
        <v>127</v>
      </c>
      <c r="D125" s="32">
        <v>80000</v>
      </c>
      <c r="E125" s="33">
        <v>80000</v>
      </c>
      <c r="F125" s="34">
        <v>8400</v>
      </c>
      <c r="G125" s="18">
        <f t="shared" si="1"/>
        <v>0.105</v>
      </c>
    </row>
    <row r="126" spans="1:7" x14ac:dyDescent="0.25">
      <c r="A126" s="14"/>
      <c r="B126" s="30" t="s">
        <v>104</v>
      </c>
      <c r="C126" s="31" t="s">
        <v>105</v>
      </c>
      <c r="D126" s="32">
        <v>40000</v>
      </c>
      <c r="E126" s="33">
        <v>40000</v>
      </c>
      <c r="F126" s="34">
        <v>7500</v>
      </c>
      <c r="G126" s="18">
        <f t="shared" si="1"/>
        <v>0.1875</v>
      </c>
    </row>
    <row r="127" spans="1:7" x14ac:dyDescent="0.25">
      <c r="A127" s="58"/>
      <c r="B127" s="59" t="s">
        <v>116</v>
      </c>
      <c r="C127" s="60" t="s">
        <v>117</v>
      </c>
      <c r="D127" s="61">
        <v>60000</v>
      </c>
      <c r="E127" s="62">
        <v>60000</v>
      </c>
      <c r="F127" s="61">
        <v>10282</v>
      </c>
      <c r="G127" s="18">
        <f t="shared" si="1"/>
        <v>0.17136666666666667</v>
      </c>
    </row>
    <row r="128" spans="1:7" x14ac:dyDescent="0.25">
      <c r="A128" s="14"/>
      <c r="B128" s="30" t="s">
        <v>106</v>
      </c>
      <c r="C128" s="31" t="s">
        <v>107</v>
      </c>
      <c r="D128" s="32">
        <v>30000</v>
      </c>
      <c r="E128" s="33">
        <v>30000</v>
      </c>
      <c r="F128" s="34">
        <v>0</v>
      </c>
      <c r="G128" s="18">
        <f t="shared" si="1"/>
        <v>0</v>
      </c>
    </row>
    <row r="129" spans="1:7" x14ac:dyDescent="0.25">
      <c r="A129" s="24" t="s">
        <v>180</v>
      </c>
      <c r="B129" s="25" t="s">
        <v>4</v>
      </c>
      <c r="C129" s="26" t="s">
        <v>181</v>
      </c>
      <c r="D129" s="27">
        <v>909700</v>
      </c>
      <c r="E129" s="28">
        <v>909700</v>
      </c>
      <c r="F129" s="27">
        <v>0</v>
      </c>
      <c r="G129" s="29">
        <f t="shared" si="1"/>
        <v>0</v>
      </c>
    </row>
    <row r="130" spans="1:7" x14ac:dyDescent="0.25">
      <c r="A130" s="14"/>
      <c r="B130" s="30" t="s">
        <v>182</v>
      </c>
      <c r="C130" s="31" t="s">
        <v>183</v>
      </c>
      <c r="D130" s="32">
        <v>909700</v>
      </c>
      <c r="E130" s="33">
        <v>909700</v>
      </c>
      <c r="F130" s="34">
        <v>0</v>
      </c>
      <c r="G130" s="18">
        <f t="shared" si="1"/>
        <v>0</v>
      </c>
    </row>
    <row r="131" spans="1:7" x14ac:dyDescent="0.25">
      <c r="A131" s="24" t="s">
        <v>72</v>
      </c>
      <c r="B131" s="25" t="s">
        <v>4</v>
      </c>
      <c r="C131" s="26" t="s">
        <v>73</v>
      </c>
      <c r="D131" s="27">
        <v>27723081</v>
      </c>
      <c r="E131" s="28">
        <v>27723081</v>
      </c>
      <c r="F131" s="27">
        <v>6875813.6600000001</v>
      </c>
      <c r="G131" s="29">
        <f t="shared" si="1"/>
        <v>0.24801765936477263</v>
      </c>
    </row>
    <row r="132" spans="1:7" x14ac:dyDescent="0.25">
      <c r="A132" s="14"/>
      <c r="B132" s="30" t="s">
        <v>120</v>
      </c>
      <c r="C132" s="31" t="s">
        <v>121</v>
      </c>
      <c r="D132" s="32">
        <v>1916640</v>
      </c>
      <c r="E132" s="33">
        <v>1916640</v>
      </c>
      <c r="F132" s="34">
        <v>302500</v>
      </c>
      <c r="G132" s="18">
        <f t="shared" ref="G132:G195" si="2">F132/E132</f>
        <v>0.15782828282828282</v>
      </c>
    </row>
    <row r="133" spans="1:7" x14ac:dyDescent="0.25">
      <c r="A133" s="14"/>
      <c r="B133" s="30" t="s">
        <v>184</v>
      </c>
      <c r="C133" s="31" t="s">
        <v>185</v>
      </c>
      <c r="D133" s="32">
        <v>450000</v>
      </c>
      <c r="E133" s="33">
        <v>450000</v>
      </c>
      <c r="F133" s="34">
        <v>66416.91</v>
      </c>
      <c r="G133" s="18">
        <f t="shared" si="2"/>
        <v>0.14759313333333335</v>
      </c>
    </row>
    <row r="134" spans="1:7" x14ac:dyDescent="0.25">
      <c r="A134" s="58"/>
      <c r="B134" s="59" t="s">
        <v>116</v>
      </c>
      <c r="C134" s="60" t="s">
        <v>117</v>
      </c>
      <c r="D134" s="61">
        <v>230000</v>
      </c>
      <c r="E134" s="62">
        <v>230000</v>
      </c>
      <c r="F134" s="61">
        <v>71294</v>
      </c>
      <c r="G134" s="18">
        <f t="shared" si="2"/>
        <v>0.30997391304347827</v>
      </c>
    </row>
    <row r="135" spans="1:7" x14ac:dyDescent="0.25">
      <c r="A135" s="14"/>
      <c r="B135" s="30" t="s">
        <v>122</v>
      </c>
      <c r="C135" s="31" t="s">
        <v>123</v>
      </c>
      <c r="D135" s="32">
        <v>24626441</v>
      </c>
      <c r="E135" s="33">
        <v>24626441</v>
      </c>
      <c r="F135" s="34">
        <v>6156602.75</v>
      </c>
      <c r="G135" s="18">
        <f t="shared" si="2"/>
        <v>0.24999969544929371</v>
      </c>
    </row>
    <row r="136" spans="1:7" x14ac:dyDescent="0.25">
      <c r="A136" s="14"/>
      <c r="B136" s="30" t="s">
        <v>108</v>
      </c>
      <c r="C136" s="31" t="s">
        <v>109</v>
      </c>
      <c r="D136" s="32">
        <v>300000</v>
      </c>
      <c r="E136" s="33">
        <v>300000</v>
      </c>
      <c r="F136" s="34">
        <v>0</v>
      </c>
      <c r="G136" s="18">
        <f t="shared" si="2"/>
        <v>0</v>
      </c>
    </row>
    <row r="137" spans="1:7" x14ac:dyDescent="0.25">
      <c r="A137" s="14"/>
      <c r="B137" s="30" t="s">
        <v>186</v>
      </c>
      <c r="C137" s="31" t="s">
        <v>187</v>
      </c>
      <c r="D137" s="32">
        <v>200000</v>
      </c>
      <c r="E137" s="33">
        <v>200000</v>
      </c>
      <c r="F137" s="34">
        <v>279000</v>
      </c>
      <c r="G137" s="18">
        <f t="shared" si="2"/>
        <v>1.395</v>
      </c>
    </row>
    <row r="138" spans="1:7" x14ac:dyDescent="0.25">
      <c r="A138" s="24" t="s">
        <v>188</v>
      </c>
      <c r="B138" s="25" t="s">
        <v>4</v>
      </c>
      <c r="C138" s="26" t="s">
        <v>189</v>
      </c>
      <c r="D138" s="27">
        <v>200000</v>
      </c>
      <c r="E138" s="28">
        <v>200000</v>
      </c>
      <c r="F138" s="27">
        <v>0</v>
      </c>
      <c r="G138" s="29">
        <f t="shared" si="2"/>
        <v>0</v>
      </c>
    </row>
    <row r="139" spans="1:7" x14ac:dyDescent="0.25">
      <c r="A139" s="14"/>
      <c r="B139" s="30" t="s">
        <v>116</v>
      </c>
      <c r="C139" s="31" t="s">
        <v>117</v>
      </c>
      <c r="D139" s="32">
        <v>200000</v>
      </c>
      <c r="E139" s="33">
        <v>200000</v>
      </c>
      <c r="F139" s="34">
        <v>0</v>
      </c>
      <c r="G139" s="18">
        <f t="shared" si="2"/>
        <v>0</v>
      </c>
    </row>
    <row r="140" spans="1:7" x14ac:dyDescent="0.25">
      <c r="A140" s="24" t="s">
        <v>77</v>
      </c>
      <c r="B140" s="25" t="s">
        <v>4</v>
      </c>
      <c r="C140" s="26" t="s">
        <v>78</v>
      </c>
      <c r="D140" s="27">
        <v>11727000</v>
      </c>
      <c r="E140" s="28">
        <v>11727000</v>
      </c>
      <c r="F140" s="27">
        <v>420021.81</v>
      </c>
      <c r="G140" s="29">
        <f t="shared" si="2"/>
        <v>3.5816646201074442E-2</v>
      </c>
    </row>
    <row r="141" spans="1:7" x14ac:dyDescent="0.25">
      <c r="A141" s="14"/>
      <c r="B141" s="30" t="s">
        <v>140</v>
      </c>
      <c r="C141" s="31" t="s">
        <v>141</v>
      </c>
      <c r="D141" s="32">
        <v>2400000</v>
      </c>
      <c r="E141" s="33">
        <v>2400000</v>
      </c>
      <c r="F141" s="34">
        <v>0</v>
      </c>
      <c r="G141" s="18">
        <f t="shared" si="2"/>
        <v>0</v>
      </c>
    </row>
    <row r="142" spans="1:7" x14ac:dyDescent="0.25">
      <c r="A142" s="14"/>
      <c r="B142" s="30" t="s">
        <v>114</v>
      </c>
      <c r="C142" s="31" t="s">
        <v>115</v>
      </c>
      <c r="D142" s="32">
        <v>65000</v>
      </c>
      <c r="E142" s="33">
        <v>65000</v>
      </c>
      <c r="F142" s="34">
        <v>4389.88</v>
      </c>
      <c r="G142" s="18">
        <f t="shared" si="2"/>
        <v>6.7536615384615389E-2</v>
      </c>
    </row>
    <row r="143" spans="1:7" x14ac:dyDescent="0.25">
      <c r="A143" s="58"/>
      <c r="B143" s="59" t="s">
        <v>184</v>
      </c>
      <c r="C143" s="60" t="s">
        <v>185</v>
      </c>
      <c r="D143" s="61">
        <v>230000</v>
      </c>
      <c r="E143" s="62">
        <v>230000</v>
      </c>
      <c r="F143" s="61">
        <v>0</v>
      </c>
      <c r="G143" s="18">
        <f t="shared" si="2"/>
        <v>0</v>
      </c>
    </row>
    <row r="144" spans="1:7" x14ac:dyDescent="0.25">
      <c r="A144" s="14"/>
      <c r="B144" s="30" t="s">
        <v>116</v>
      </c>
      <c r="C144" s="31" t="s">
        <v>117</v>
      </c>
      <c r="D144" s="32">
        <v>8032000</v>
      </c>
      <c r="E144" s="33">
        <v>8032000</v>
      </c>
      <c r="F144" s="34">
        <v>415631.93</v>
      </c>
      <c r="G144" s="18">
        <f t="shared" si="2"/>
        <v>5.1747003237051795E-2</v>
      </c>
    </row>
    <row r="145" spans="1:7" x14ac:dyDescent="0.25">
      <c r="A145" s="14"/>
      <c r="B145" s="30" t="s">
        <v>108</v>
      </c>
      <c r="C145" s="31" t="s">
        <v>109</v>
      </c>
      <c r="D145" s="32">
        <v>1000000</v>
      </c>
      <c r="E145" s="33">
        <v>1000000</v>
      </c>
      <c r="F145" s="34">
        <v>0</v>
      </c>
      <c r="G145" s="18">
        <f t="shared" si="2"/>
        <v>0</v>
      </c>
    </row>
    <row r="146" spans="1:7" x14ac:dyDescent="0.25">
      <c r="A146" s="24" t="s">
        <v>190</v>
      </c>
      <c r="B146" s="25" t="s">
        <v>4</v>
      </c>
      <c r="C146" s="26" t="s">
        <v>191</v>
      </c>
      <c r="D146" s="27">
        <v>34000</v>
      </c>
      <c r="E146" s="28">
        <v>34000</v>
      </c>
      <c r="F146" s="27">
        <v>0</v>
      </c>
      <c r="G146" s="29">
        <f t="shared" si="2"/>
        <v>0</v>
      </c>
    </row>
    <row r="147" spans="1:7" x14ac:dyDescent="0.25">
      <c r="A147" s="14"/>
      <c r="B147" s="30" t="s">
        <v>126</v>
      </c>
      <c r="C147" s="31" t="s">
        <v>127</v>
      </c>
      <c r="D147" s="32">
        <v>10000</v>
      </c>
      <c r="E147" s="33">
        <v>10000</v>
      </c>
      <c r="F147" s="34">
        <v>0</v>
      </c>
      <c r="G147" s="18">
        <f t="shared" si="2"/>
        <v>0</v>
      </c>
    </row>
    <row r="148" spans="1:7" x14ac:dyDescent="0.25">
      <c r="A148" s="14"/>
      <c r="B148" s="30" t="s">
        <v>114</v>
      </c>
      <c r="C148" s="31" t="s">
        <v>115</v>
      </c>
      <c r="D148" s="32">
        <v>8000</v>
      </c>
      <c r="E148" s="33">
        <v>8000</v>
      </c>
      <c r="F148" s="34">
        <v>0</v>
      </c>
      <c r="G148" s="18">
        <f t="shared" si="2"/>
        <v>0</v>
      </c>
    </row>
    <row r="149" spans="1:7" x14ac:dyDescent="0.25">
      <c r="A149" s="58"/>
      <c r="B149" s="59" t="s">
        <v>116</v>
      </c>
      <c r="C149" s="60" t="s">
        <v>117</v>
      </c>
      <c r="D149" s="61">
        <v>16000</v>
      </c>
      <c r="E149" s="62">
        <v>16000</v>
      </c>
      <c r="F149" s="61">
        <v>0</v>
      </c>
      <c r="G149" s="18">
        <f t="shared" si="2"/>
        <v>0</v>
      </c>
    </row>
    <row r="150" spans="1:7" x14ac:dyDescent="0.25">
      <c r="A150" s="24" t="s">
        <v>192</v>
      </c>
      <c r="B150" s="25" t="s">
        <v>4</v>
      </c>
      <c r="C150" s="26" t="s">
        <v>193</v>
      </c>
      <c r="D150" s="27">
        <v>3640500</v>
      </c>
      <c r="E150" s="28">
        <v>3640500</v>
      </c>
      <c r="F150" s="27">
        <v>141879.04000000001</v>
      </c>
      <c r="G150" s="29">
        <f t="shared" si="2"/>
        <v>3.8972404889438268E-2</v>
      </c>
    </row>
    <row r="151" spans="1:7" x14ac:dyDescent="0.25">
      <c r="A151" s="14"/>
      <c r="B151" s="30" t="s">
        <v>126</v>
      </c>
      <c r="C151" s="31" t="s">
        <v>127</v>
      </c>
      <c r="D151" s="32">
        <v>30000</v>
      </c>
      <c r="E151" s="33">
        <v>30000</v>
      </c>
      <c r="F151" s="34">
        <v>0</v>
      </c>
      <c r="G151" s="18">
        <f t="shared" si="2"/>
        <v>0</v>
      </c>
    </row>
    <row r="152" spans="1:7" x14ac:dyDescent="0.25">
      <c r="A152" s="14"/>
      <c r="B152" s="30" t="s">
        <v>140</v>
      </c>
      <c r="C152" s="31" t="s">
        <v>141</v>
      </c>
      <c r="D152" s="32">
        <v>445000</v>
      </c>
      <c r="E152" s="33">
        <v>445000</v>
      </c>
      <c r="F152" s="34">
        <v>20624.5</v>
      </c>
      <c r="G152" s="18">
        <f t="shared" si="2"/>
        <v>4.6347191011235953E-2</v>
      </c>
    </row>
    <row r="153" spans="1:7" x14ac:dyDescent="0.25">
      <c r="A153" s="58"/>
      <c r="B153" s="59" t="s">
        <v>114</v>
      </c>
      <c r="C153" s="60" t="s">
        <v>115</v>
      </c>
      <c r="D153" s="61">
        <v>130000</v>
      </c>
      <c r="E153" s="62">
        <v>130000</v>
      </c>
      <c r="F153" s="61">
        <v>3607</v>
      </c>
      <c r="G153" s="18">
        <f t="shared" si="2"/>
        <v>2.7746153846153847E-2</v>
      </c>
    </row>
    <row r="154" spans="1:7" x14ac:dyDescent="0.25">
      <c r="A154" s="14"/>
      <c r="B154" s="30" t="s">
        <v>116</v>
      </c>
      <c r="C154" s="31" t="s">
        <v>117</v>
      </c>
      <c r="D154" s="32">
        <v>1600000</v>
      </c>
      <c r="E154" s="33">
        <v>1600000</v>
      </c>
      <c r="F154" s="34">
        <v>8900</v>
      </c>
      <c r="G154" s="18">
        <f t="shared" si="2"/>
        <v>5.5624999999999997E-3</v>
      </c>
    </row>
    <row r="155" spans="1:7" x14ac:dyDescent="0.25">
      <c r="A155" s="14"/>
      <c r="B155" s="30" t="s">
        <v>106</v>
      </c>
      <c r="C155" s="31" t="s">
        <v>107</v>
      </c>
      <c r="D155" s="32">
        <v>300000</v>
      </c>
      <c r="E155" s="33">
        <v>300000</v>
      </c>
      <c r="F155" s="34">
        <v>0</v>
      </c>
      <c r="G155" s="18">
        <f t="shared" si="2"/>
        <v>0</v>
      </c>
    </row>
    <row r="156" spans="1:7" x14ac:dyDescent="0.25">
      <c r="A156" s="14"/>
      <c r="B156" s="30" t="s">
        <v>108</v>
      </c>
      <c r="C156" s="31" t="s">
        <v>109</v>
      </c>
      <c r="D156" s="32">
        <v>1135500</v>
      </c>
      <c r="E156" s="33">
        <v>1135500</v>
      </c>
      <c r="F156" s="34">
        <v>108747.54</v>
      </c>
      <c r="G156" s="18">
        <f t="shared" si="2"/>
        <v>9.5770620871862611E-2</v>
      </c>
    </row>
    <row r="157" spans="1:7" x14ac:dyDescent="0.25">
      <c r="A157" s="24" t="s">
        <v>194</v>
      </c>
      <c r="B157" s="25" t="s">
        <v>4</v>
      </c>
      <c r="C157" s="26" t="s">
        <v>195</v>
      </c>
      <c r="D157" s="27">
        <v>230000</v>
      </c>
      <c r="E157" s="28">
        <v>230000</v>
      </c>
      <c r="F157" s="27">
        <v>0</v>
      </c>
      <c r="G157" s="29">
        <f t="shared" si="2"/>
        <v>0</v>
      </c>
    </row>
    <row r="158" spans="1:7" x14ac:dyDescent="0.25">
      <c r="A158" s="14"/>
      <c r="B158" s="30" t="s">
        <v>116</v>
      </c>
      <c r="C158" s="31" t="s">
        <v>117</v>
      </c>
      <c r="D158" s="32">
        <v>230000</v>
      </c>
      <c r="E158" s="33">
        <v>230000</v>
      </c>
      <c r="F158" s="34">
        <v>0</v>
      </c>
      <c r="G158" s="18">
        <f t="shared" si="2"/>
        <v>0</v>
      </c>
    </row>
    <row r="159" spans="1:7" x14ac:dyDescent="0.25">
      <c r="A159" s="24" t="s">
        <v>87</v>
      </c>
      <c r="B159" s="25" t="s">
        <v>4</v>
      </c>
      <c r="C159" s="26" t="s">
        <v>88</v>
      </c>
      <c r="D159" s="27">
        <v>550000</v>
      </c>
      <c r="E159" s="28">
        <v>550000</v>
      </c>
      <c r="F159" s="27">
        <v>43056.34</v>
      </c>
      <c r="G159" s="29">
        <f t="shared" si="2"/>
        <v>7.828425454545454E-2</v>
      </c>
    </row>
    <row r="160" spans="1:7" x14ac:dyDescent="0.25">
      <c r="A160" s="14"/>
      <c r="B160" s="30" t="s">
        <v>114</v>
      </c>
      <c r="C160" s="31" t="s">
        <v>115</v>
      </c>
      <c r="D160" s="32">
        <v>0</v>
      </c>
      <c r="E160" s="33">
        <v>0</v>
      </c>
      <c r="F160" s="34">
        <v>8889.34</v>
      </c>
      <c r="G160" s="18">
        <v>0</v>
      </c>
    </row>
    <row r="161" spans="1:7" x14ac:dyDescent="0.25">
      <c r="A161" s="14"/>
      <c r="B161" s="30" t="s">
        <v>116</v>
      </c>
      <c r="C161" s="31" t="s">
        <v>117</v>
      </c>
      <c r="D161" s="32">
        <v>0</v>
      </c>
      <c r="E161" s="33">
        <v>0</v>
      </c>
      <c r="F161" s="34">
        <v>2520</v>
      </c>
      <c r="G161" s="18">
        <v>0</v>
      </c>
    </row>
    <row r="162" spans="1:7" x14ac:dyDescent="0.25">
      <c r="A162" s="58"/>
      <c r="B162" s="59" t="s">
        <v>118</v>
      </c>
      <c r="C162" s="60" t="s">
        <v>119</v>
      </c>
      <c r="D162" s="61">
        <v>550000</v>
      </c>
      <c r="E162" s="62">
        <v>550000</v>
      </c>
      <c r="F162" s="61">
        <v>31647</v>
      </c>
      <c r="G162" s="18">
        <f t="shared" si="2"/>
        <v>5.7540000000000001E-2</v>
      </c>
    </row>
    <row r="163" spans="1:7" x14ac:dyDescent="0.25">
      <c r="A163" s="24" t="s">
        <v>89</v>
      </c>
      <c r="B163" s="25" t="s">
        <v>4</v>
      </c>
      <c r="C163" s="26" t="s">
        <v>90</v>
      </c>
      <c r="D163" s="27">
        <v>2948100</v>
      </c>
      <c r="E163" s="28">
        <v>2948100</v>
      </c>
      <c r="F163" s="27">
        <v>344140.25</v>
      </c>
      <c r="G163" s="29">
        <f t="shared" si="2"/>
        <v>0.11673289576337302</v>
      </c>
    </row>
    <row r="164" spans="1:7" x14ac:dyDescent="0.25">
      <c r="A164" s="14"/>
      <c r="B164" s="30" t="s">
        <v>130</v>
      </c>
      <c r="C164" s="31" t="s">
        <v>131</v>
      </c>
      <c r="D164" s="32">
        <v>1450000</v>
      </c>
      <c r="E164" s="33">
        <v>1450000</v>
      </c>
      <c r="F164" s="34">
        <v>133093</v>
      </c>
      <c r="G164" s="18">
        <f t="shared" si="2"/>
        <v>9.178827586206896E-2</v>
      </c>
    </row>
    <row r="165" spans="1:7" x14ac:dyDescent="0.25">
      <c r="A165" s="14"/>
      <c r="B165" s="30" t="s">
        <v>132</v>
      </c>
      <c r="C165" s="31" t="s">
        <v>133</v>
      </c>
      <c r="D165" s="32">
        <v>359600</v>
      </c>
      <c r="E165" s="33">
        <v>359600</v>
      </c>
      <c r="F165" s="34">
        <v>33007</v>
      </c>
      <c r="G165" s="18">
        <f t="shared" si="2"/>
        <v>9.1788097886540604E-2</v>
      </c>
    </row>
    <row r="166" spans="1:7" x14ac:dyDescent="0.25">
      <c r="A166" s="58"/>
      <c r="B166" s="59" t="s">
        <v>134</v>
      </c>
      <c r="C166" s="60" t="s">
        <v>135</v>
      </c>
      <c r="D166" s="61">
        <v>130500</v>
      </c>
      <c r="E166" s="62">
        <v>130500</v>
      </c>
      <c r="F166" s="61">
        <v>11980</v>
      </c>
      <c r="G166" s="18">
        <f t="shared" si="2"/>
        <v>9.1800766283524904E-2</v>
      </c>
    </row>
    <row r="167" spans="1:7" x14ac:dyDescent="0.25">
      <c r="A167" s="58"/>
      <c r="B167" s="59" t="s">
        <v>196</v>
      </c>
      <c r="C167" s="60" t="s">
        <v>197</v>
      </c>
      <c r="D167" s="61">
        <v>10000</v>
      </c>
      <c r="E167" s="62">
        <v>10000</v>
      </c>
      <c r="F167" s="61">
        <v>0</v>
      </c>
      <c r="G167" s="18">
        <f t="shared" si="2"/>
        <v>0</v>
      </c>
    </row>
    <row r="168" spans="1:7" x14ac:dyDescent="0.25">
      <c r="A168" s="58"/>
      <c r="B168" s="59" t="s">
        <v>140</v>
      </c>
      <c r="C168" s="60" t="s">
        <v>141</v>
      </c>
      <c r="D168" s="61">
        <v>12000</v>
      </c>
      <c r="E168" s="62">
        <v>12000</v>
      </c>
      <c r="F168" s="63">
        <v>0</v>
      </c>
      <c r="G168" s="18">
        <f t="shared" si="2"/>
        <v>0</v>
      </c>
    </row>
    <row r="169" spans="1:7" x14ac:dyDescent="0.25">
      <c r="A169" s="58"/>
      <c r="B169" s="59" t="s">
        <v>114</v>
      </c>
      <c r="C169" s="60" t="s">
        <v>115</v>
      </c>
      <c r="D169" s="61">
        <v>13000</v>
      </c>
      <c r="E169" s="62">
        <v>13000</v>
      </c>
      <c r="F169" s="63">
        <v>5817.25</v>
      </c>
      <c r="G169" s="18">
        <f t="shared" si="2"/>
        <v>0.44748076923076924</v>
      </c>
    </row>
    <row r="170" spans="1:7" x14ac:dyDescent="0.25">
      <c r="A170" s="58"/>
      <c r="B170" s="59" t="s">
        <v>198</v>
      </c>
      <c r="C170" s="60" t="s">
        <v>199</v>
      </c>
      <c r="D170" s="61">
        <v>20000</v>
      </c>
      <c r="E170" s="62">
        <v>20000</v>
      </c>
      <c r="F170" s="61">
        <v>0</v>
      </c>
      <c r="G170" s="18">
        <f t="shared" si="2"/>
        <v>0</v>
      </c>
    </row>
    <row r="171" spans="1:7" x14ac:dyDescent="0.25">
      <c r="A171" s="58"/>
      <c r="B171" s="59" t="s">
        <v>148</v>
      </c>
      <c r="C171" s="60" t="s">
        <v>149</v>
      </c>
      <c r="D171" s="61">
        <v>25000</v>
      </c>
      <c r="E171" s="62">
        <v>25000</v>
      </c>
      <c r="F171" s="61">
        <v>0</v>
      </c>
      <c r="G171" s="18">
        <f t="shared" si="2"/>
        <v>0</v>
      </c>
    </row>
    <row r="172" spans="1:7" x14ac:dyDescent="0.25">
      <c r="A172" s="58"/>
      <c r="B172" s="59" t="s">
        <v>116</v>
      </c>
      <c r="C172" s="60" t="s">
        <v>117</v>
      </c>
      <c r="D172" s="61">
        <v>927000</v>
      </c>
      <c r="E172" s="62">
        <v>927000</v>
      </c>
      <c r="F172" s="63">
        <v>145563</v>
      </c>
      <c r="G172" s="18">
        <f t="shared" si="2"/>
        <v>0.15702588996763753</v>
      </c>
    </row>
    <row r="173" spans="1:7" x14ac:dyDescent="0.25">
      <c r="A173" s="58"/>
      <c r="B173" s="59" t="s">
        <v>150</v>
      </c>
      <c r="C173" s="60" t="s">
        <v>151</v>
      </c>
      <c r="D173" s="61">
        <v>1000</v>
      </c>
      <c r="E173" s="62">
        <v>1000</v>
      </c>
      <c r="F173" s="63">
        <v>0</v>
      </c>
      <c r="G173" s="18">
        <f t="shared" si="2"/>
        <v>0</v>
      </c>
    </row>
    <row r="174" spans="1:7" x14ac:dyDescent="0.25">
      <c r="A174" s="58"/>
      <c r="B174" s="59" t="s">
        <v>152</v>
      </c>
      <c r="C174" s="60" t="s">
        <v>153</v>
      </c>
      <c r="D174" s="61">
        <v>0</v>
      </c>
      <c r="E174" s="62">
        <v>0</v>
      </c>
      <c r="F174" s="61">
        <v>1680</v>
      </c>
      <c r="G174" s="18">
        <v>0</v>
      </c>
    </row>
    <row r="175" spans="1:7" x14ac:dyDescent="0.25">
      <c r="A175" s="58"/>
      <c r="B175" s="59" t="s">
        <v>154</v>
      </c>
      <c r="C175" s="60" t="s">
        <v>155</v>
      </c>
      <c r="D175" s="61">
        <v>0</v>
      </c>
      <c r="E175" s="62">
        <v>0</v>
      </c>
      <c r="F175" s="61">
        <v>13000</v>
      </c>
      <c r="G175" s="18">
        <v>0</v>
      </c>
    </row>
    <row r="176" spans="1:7" x14ac:dyDescent="0.25">
      <c r="A176" s="35">
        <v>5213</v>
      </c>
      <c r="B176" s="25" t="s">
        <v>4</v>
      </c>
      <c r="C176" s="26" t="s">
        <v>200</v>
      </c>
      <c r="D176" s="27">
        <v>100000</v>
      </c>
      <c r="E176" s="28">
        <v>100000</v>
      </c>
      <c r="F176" s="27">
        <v>0</v>
      </c>
      <c r="G176" s="29">
        <f t="shared" si="2"/>
        <v>0</v>
      </c>
    </row>
    <row r="177" spans="1:7" x14ac:dyDescent="0.25">
      <c r="A177" s="14"/>
      <c r="B177" s="30" t="s">
        <v>201</v>
      </c>
      <c r="C177" s="31" t="s">
        <v>202</v>
      </c>
      <c r="D177" s="32">
        <v>100000</v>
      </c>
      <c r="E177" s="33">
        <v>100000</v>
      </c>
      <c r="F177" s="34">
        <v>0</v>
      </c>
      <c r="G177" s="18">
        <f t="shared" si="2"/>
        <v>0</v>
      </c>
    </row>
    <row r="178" spans="1:7" x14ac:dyDescent="0.25">
      <c r="A178" s="24" t="s">
        <v>91</v>
      </c>
      <c r="B178" s="25" t="s">
        <v>4</v>
      </c>
      <c r="C178" s="26" t="s">
        <v>92</v>
      </c>
      <c r="D178" s="27">
        <v>10419360</v>
      </c>
      <c r="E178" s="28">
        <v>10419360</v>
      </c>
      <c r="F178" s="27">
        <v>695514.27</v>
      </c>
      <c r="G178" s="29">
        <f t="shared" si="2"/>
        <v>6.6752110494310596E-2</v>
      </c>
    </row>
    <row r="179" spans="1:7" x14ac:dyDescent="0.25">
      <c r="A179" s="14"/>
      <c r="B179" s="30" t="s">
        <v>130</v>
      </c>
      <c r="C179" s="31" t="s">
        <v>131</v>
      </c>
      <c r="D179" s="32">
        <v>6800000</v>
      </c>
      <c r="E179" s="33">
        <v>6800000</v>
      </c>
      <c r="F179" s="34">
        <v>420631</v>
      </c>
      <c r="G179" s="18">
        <f t="shared" si="2"/>
        <v>6.1857500000000003E-2</v>
      </c>
    </row>
    <row r="180" spans="1:7" x14ac:dyDescent="0.25">
      <c r="A180" s="14"/>
      <c r="B180" s="30" t="s">
        <v>126</v>
      </c>
      <c r="C180" s="31" t="s">
        <v>127</v>
      </c>
      <c r="D180" s="32">
        <v>55000</v>
      </c>
      <c r="E180" s="33">
        <v>55000</v>
      </c>
      <c r="F180" s="34">
        <v>4587</v>
      </c>
      <c r="G180" s="18">
        <f t="shared" si="2"/>
        <v>8.3400000000000002E-2</v>
      </c>
    </row>
    <row r="181" spans="1:7" x14ac:dyDescent="0.25">
      <c r="A181" s="58"/>
      <c r="B181" s="59" t="s">
        <v>132</v>
      </c>
      <c r="C181" s="60" t="s">
        <v>133</v>
      </c>
      <c r="D181" s="61">
        <v>1686400</v>
      </c>
      <c r="E181" s="62">
        <v>1686400</v>
      </c>
      <c r="F181" s="61">
        <v>104971</v>
      </c>
      <c r="G181" s="18">
        <f t="shared" si="2"/>
        <v>6.2245611954459205E-2</v>
      </c>
    </row>
    <row r="182" spans="1:7" x14ac:dyDescent="0.25">
      <c r="A182" s="58"/>
      <c r="B182" s="59" t="s">
        <v>134</v>
      </c>
      <c r="C182" s="60" t="s">
        <v>135</v>
      </c>
      <c r="D182" s="61">
        <v>612000</v>
      </c>
      <c r="E182" s="62">
        <v>612000</v>
      </c>
      <c r="F182" s="61">
        <v>38094</v>
      </c>
      <c r="G182" s="18">
        <f t="shared" si="2"/>
        <v>6.2245098039215685E-2</v>
      </c>
    </row>
    <row r="183" spans="1:7" x14ac:dyDescent="0.25">
      <c r="A183" s="58"/>
      <c r="B183" s="59" t="s">
        <v>196</v>
      </c>
      <c r="C183" s="60" t="s">
        <v>197</v>
      </c>
      <c r="D183" s="61">
        <v>100000</v>
      </c>
      <c r="E183" s="62">
        <v>100000</v>
      </c>
      <c r="F183" s="63">
        <v>0</v>
      </c>
      <c r="G183" s="18">
        <f t="shared" si="2"/>
        <v>0</v>
      </c>
    </row>
    <row r="184" spans="1:7" x14ac:dyDescent="0.25">
      <c r="A184" s="58"/>
      <c r="B184" s="59" t="s">
        <v>136</v>
      </c>
      <c r="C184" s="60" t="s">
        <v>137</v>
      </c>
      <c r="D184" s="61">
        <v>1000</v>
      </c>
      <c r="E184" s="62">
        <v>1000</v>
      </c>
      <c r="F184" s="63">
        <v>0</v>
      </c>
      <c r="G184" s="18">
        <f t="shared" si="2"/>
        <v>0</v>
      </c>
    </row>
    <row r="185" spans="1:7" x14ac:dyDescent="0.25">
      <c r="A185" s="58"/>
      <c r="B185" s="59" t="s">
        <v>138</v>
      </c>
      <c r="C185" s="60" t="s">
        <v>139</v>
      </c>
      <c r="D185" s="61">
        <v>1000</v>
      </c>
      <c r="E185" s="62">
        <v>1000</v>
      </c>
      <c r="F185" s="61">
        <v>0</v>
      </c>
      <c r="G185" s="18">
        <f t="shared" si="2"/>
        <v>0</v>
      </c>
    </row>
    <row r="186" spans="1:7" x14ac:dyDescent="0.25">
      <c r="A186" s="58"/>
      <c r="B186" s="59" t="s">
        <v>140</v>
      </c>
      <c r="C186" s="60" t="s">
        <v>141</v>
      </c>
      <c r="D186" s="61">
        <v>50000</v>
      </c>
      <c r="E186" s="62">
        <v>50000</v>
      </c>
      <c r="F186" s="61">
        <v>0</v>
      </c>
      <c r="G186" s="18">
        <f t="shared" si="2"/>
        <v>0</v>
      </c>
    </row>
    <row r="187" spans="1:7" x14ac:dyDescent="0.25">
      <c r="A187" s="58"/>
      <c r="B187" s="59" t="s">
        <v>114</v>
      </c>
      <c r="C187" s="60" t="s">
        <v>115</v>
      </c>
      <c r="D187" s="61">
        <v>35000</v>
      </c>
      <c r="E187" s="62">
        <v>35000</v>
      </c>
      <c r="F187" s="63">
        <v>2275</v>
      </c>
      <c r="G187" s="18">
        <f t="shared" si="2"/>
        <v>6.5000000000000002E-2</v>
      </c>
    </row>
    <row r="188" spans="1:7" x14ac:dyDescent="0.25">
      <c r="A188" s="58"/>
      <c r="B188" s="59" t="s">
        <v>142</v>
      </c>
      <c r="C188" s="60" t="s">
        <v>143</v>
      </c>
      <c r="D188" s="61">
        <v>6000</v>
      </c>
      <c r="E188" s="62">
        <v>6000</v>
      </c>
      <c r="F188" s="63">
        <v>1280</v>
      </c>
      <c r="G188" s="18">
        <f t="shared" si="2"/>
        <v>0.21333333333333335</v>
      </c>
    </row>
    <row r="189" spans="1:7" x14ac:dyDescent="0.25">
      <c r="A189" s="58"/>
      <c r="B189" s="59" t="s">
        <v>144</v>
      </c>
      <c r="C189" s="60" t="s">
        <v>145</v>
      </c>
      <c r="D189" s="61">
        <v>140000</v>
      </c>
      <c r="E189" s="62">
        <v>140000</v>
      </c>
      <c r="F189" s="61">
        <v>18180</v>
      </c>
      <c r="G189" s="18">
        <f t="shared" si="2"/>
        <v>0.12985714285714287</v>
      </c>
    </row>
    <row r="190" spans="1:7" x14ac:dyDescent="0.25">
      <c r="A190" s="58"/>
      <c r="B190" s="59" t="s">
        <v>104</v>
      </c>
      <c r="C190" s="60" t="s">
        <v>105</v>
      </c>
      <c r="D190" s="61">
        <v>65000</v>
      </c>
      <c r="E190" s="62">
        <v>65000</v>
      </c>
      <c r="F190" s="61">
        <v>11300</v>
      </c>
      <c r="G190" s="18">
        <f t="shared" si="2"/>
        <v>0.17384615384615384</v>
      </c>
    </row>
    <row r="191" spans="1:7" x14ac:dyDescent="0.25">
      <c r="A191" s="58"/>
      <c r="B191" s="59" t="s">
        <v>198</v>
      </c>
      <c r="C191" s="60" t="s">
        <v>199</v>
      </c>
      <c r="D191" s="61">
        <v>80000</v>
      </c>
      <c r="E191" s="62">
        <v>80000</v>
      </c>
      <c r="F191" s="61">
        <v>3244.59</v>
      </c>
      <c r="G191" s="18">
        <f t="shared" si="2"/>
        <v>4.0557375E-2</v>
      </c>
    </row>
    <row r="192" spans="1:7" x14ac:dyDescent="0.25">
      <c r="A192" s="14"/>
      <c r="B192" s="30" t="s">
        <v>203</v>
      </c>
      <c r="C192" s="31" t="s">
        <v>204</v>
      </c>
      <c r="D192" s="32">
        <v>15000</v>
      </c>
      <c r="E192" s="33">
        <v>15000</v>
      </c>
      <c r="F192" s="34">
        <v>4563</v>
      </c>
      <c r="G192" s="18">
        <f t="shared" si="2"/>
        <v>0.30420000000000003</v>
      </c>
    </row>
    <row r="193" spans="1:9" x14ac:dyDescent="0.25">
      <c r="A193" s="14"/>
      <c r="B193" s="30" t="s">
        <v>205</v>
      </c>
      <c r="C193" s="31" t="s">
        <v>206</v>
      </c>
      <c r="D193" s="32">
        <v>12960</v>
      </c>
      <c r="E193" s="33">
        <v>12960</v>
      </c>
      <c r="F193" s="34">
        <v>0</v>
      </c>
      <c r="G193" s="18">
        <f t="shared" si="2"/>
        <v>0</v>
      </c>
    </row>
    <row r="194" spans="1:9" x14ac:dyDescent="0.25">
      <c r="A194" s="58"/>
      <c r="B194" s="59" t="s">
        <v>148</v>
      </c>
      <c r="C194" s="60" t="s">
        <v>149</v>
      </c>
      <c r="D194" s="61">
        <v>50000</v>
      </c>
      <c r="E194" s="62">
        <v>50000</v>
      </c>
      <c r="F194" s="61">
        <v>43960</v>
      </c>
      <c r="G194" s="18">
        <f t="shared" si="2"/>
        <v>0.87919999999999998</v>
      </c>
    </row>
    <row r="195" spans="1:9" x14ac:dyDescent="0.25">
      <c r="A195" s="58"/>
      <c r="B195" s="59" t="s">
        <v>116</v>
      </c>
      <c r="C195" s="60" t="s">
        <v>117</v>
      </c>
      <c r="D195" s="61">
        <v>350000</v>
      </c>
      <c r="E195" s="62">
        <v>350000</v>
      </c>
      <c r="F195" s="61">
        <v>41428.68</v>
      </c>
      <c r="G195" s="18">
        <f t="shared" si="2"/>
        <v>0.11836765714285714</v>
      </c>
    </row>
    <row r="196" spans="1:9" x14ac:dyDescent="0.25">
      <c r="A196" s="58"/>
      <c r="B196" s="59" t="s">
        <v>106</v>
      </c>
      <c r="C196" s="60" t="s">
        <v>107</v>
      </c>
      <c r="D196" s="61">
        <v>50000</v>
      </c>
      <c r="E196" s="62">
        <v>50000</v>
      </c>
      <c r="F196" s="63">
        <v>0</v>
      </c>
      <c r="G196" s="18">
        <f t="shared" ref="G196:G259" si="3">F196/E196</f>
        <v>0</v>
      </c>
    </row>
    <row r="197" spans="1:9" x14ac:dyDescent="0.25">
      <c r="A197" s="58"/>
      <c r="B197" s="59" t="s">
        <v>150</v>
      </c>
      <c r="C197" s="60" t="s">
        <v>151</v>
      </c>
      <c r="D197" s="61">
        <v>5000</v>
      </c>
      <c r="E197" s="62">
        <v>5000</v>
      </c>
      <c r="F197" s="63">
        <v>0</v>
      </c>
      <c r="G197" s="18">
        <f t="shared" si="3"/>
        <v>0</v>
      </c>
    </row>
    <row r="198" spans="1:9" x14ac:dyDescent="0.25">
      <c r="A198" s="58"/>
      <c r="B198" s="59" t="s">
        <v>207</v>
      </c>
      <c r="C198" s="60" t="s">
        <v>208</v>
      </c>
      <c r="D198" s="61">
        <v>5000</v>
      </c>
      <c r="E198" s="62">
        <v>5000</v>
      </c>
      <c r="F198" s="61">
        <v>1000</v>
      </c>
      <c r="G198" s="18">
        <f t="shared" si="3"/>
        <v>0.2</v>
      </c>
    </row>
    <row r="199" spans="1:9" x14ac:dyDescent="0.25">
      <c r="A199" s="58"/>
      <c r="B199" s="59" t="s">
        <v>108</v>
      </c>
      <c r="C199" s="60" t="s">
        <v>109</v>
      </c>
      <c r="D199" s="61">
        <v>300000</v>
      </c>
      <c r="E199" s="62">
        <v>300000</v>
      </c>
      <c r="F199" s="61">
        <v>0</v>
      </c>
      <c r="G199" s="18">
        <f t="shared" si="3"/>
        <v>0</v>
      </c>
    </row>
    <row r="200" spans="1:9" x14ac:dyDescent="0.25">
      <c r="A200" s="24" t="s">
        <v>209</v>
      </c>
      <c r="B200" s="25" t="s">
        <v>4</v>
      </c>
      <c r="C200" s="26" t="s">
        <v>210</v>
      </c>
      <c r="D200" s="27">
        <v>1135000</v>
      </c>
      <c r="E200" s="28">
        <v>1135000</v>
      </c>
      <c r="F200" s="27">
        <v>408038.62</v>
      </c>
      <c r="G200" s="29">
        <f t="shared" si="3"/>
        <v>0.3595053920704846</v>
      </c>
    </row>
    <row r="201" spans="1:9" x14ac:dyDescent="0.25">
      <c r="A201" s="14"/>
      <c r="B201" s="30" t="s">
        <v>196</v>
      </c>
      <c r="C201" s="31" t="s">
        <v>197</v>
      </c>
      <c r="D201" s="32">
        <v>100000</v>
      </c>
      <c r="E201" s="33">
        <v>100000</v>
      </c>
      <c r="F201" s="34">
        <v>0</v>
      </c>
      <c r="G201" s="18">
        <f t="shared" si="3"/>
        <v>0</v>
      </c>
    </row>
    <row r="202" spans="1:9" x14ac:dyDescent="0.25">
      <c r="A202" s="14"/>
      <c r="B202" s="30" t="s">
        <v>140</v>
      </c>
      <c r="C202" s="31" t="s">
        <v>141</v>
      </c>
      <c r="D202" s="32">
        <v>100000</v>
      </c>
      <c r="E202" s="33">
        <v>100000</v>
      </c>
      <c r="F202" s="34">
        <v>89772.74</v>
      </c>
      <c r="G202" s="18">
        <f t="shared" si="3"/>
        <v>0.89772740000000006</v>
      </c>
      <c r="I202" s="99"/>
    </row>
    <row r="203" spans="1:9" x14ac:dyDescent="0.25">
      <c r="A203" s="58"/>
      <c r="B203" s="59" t="s">
        <v>114</v>
      </c>
      <c r="C203" s="60" t="s">
        <v>115</v>
      </c>
      <c r="D203" s="61">
        <v>100000</v>
      </c>
      <c r="E203" s="62">
        <v>100000</v>
      </c>
      <c r="F203" s="61">
        <v>22603</v>
      </c>
      <c r="G203" s="18">
        <f t="shared" si="3"/>
        <v>0.22603000000000001</v>
      </c>
    </row>
    <row r="204" spans="1:9" x14ac:dyDescent="0.25">
      <c r="A204" s="58"/>
      <c r="B204" s="59" t="s">
        <v>198</v>
      </c>
      <c r="C204" s="60" t="s">
        <v>199</v>
      </c>
      <c r="D204" s="61">
        <v>90000</v>
      </c>
      <c r="E204" s="62">
        <v>90000</v>
      </c>
      <c r="F204" s="61">
        <v>3615.88</v>
      </c>
      <c r="G204" s="18">
        <f t="shared" si="3"/>
        <v>4.0176444444444445E-2</v>
      </c>
    </row>
    <row r="205" spans="1:9" x14ac:dyDescent="0.25">
      <c r="A205" s="58"/>
      <c r="B205" s="59" t="s">
        <v>205</v>
      </c>
      <c r="C205" s="60" t="s">
        <v>206</v>
      </c>
      <c r="D205" s="61">
        <v>25000</v>
      </c>
      <c r="E205" s="62">
        <v>25000</v>
      </c>
      <c r="F205" s="63">
        <v>0</v>
      </c>
      <c r="G205" s="18">
        <f t="shared" si="3"/>
        <v>0</v>
      </c>
    </row>
    <row r="206" spans="1:9" x14ac:dyDescent="0.25">
      <c r="A206" s="58"/>
      <c r="B206" s="59" t="s">
        <v>120</v>
      </c>
      <c r="C206" s="60" t="s">
        <v>121</v>
      </c>
      <c r="D206" s="61">
        <v>300000</v>
      </c>
      <c r="E206" s="62">
        <v>300000</v>
      </c>
      <c r="F206" s="63">
        <v>167500</v>
      </c>
      <c r="G206" s="18">
        <f t="shared" si="3"/>
        <v>0.55833333333333335</v>
      </c>
    </row>
    <row r="207" spans="1:9" x14ac:dyDescent="0.25">
      <c r="A207" s="58"/>
      <c r="B207" s="59" t="s">
        <v>148</v>
      </c>
      <c r="C207" s="60" t="s">
        <v>149</v>
      </c>
      <c r="D207" s="61">
        <v>50000</v>
      </c>
      <c r="E207" s="62">
        <v>50000</v>
      </c>
      <c r="F207" s="61">
        <v>0</v>
      </c>
      <c r="G207" s="18">
        <f t="shared" si="3"/>
        <v>0</v>
      </c>
    </row>
    <row r="208" spans="1:9" x14ac:dyDescent="0.25">
      <c r="A208" s="58"/>
      <c r="B208" s="59" t="s">
        <v>116</v>
      </c>
      <c r="C208" s="60" t="s">
        <v>117</v>
      </c>
      <c r="D208" s="61">
        <v>70000</v>
      </c>
      <c r="E208" s="62">
        <v>70000</v>
      </c>
      <c r="F208" s="61">
        <v>2904</v>
      </c>
      <c r="G208" s="18">
        <f t="shared" si="3"/>
        <v>4.1485714285714285E-2</v>
      </c>
    </row>
    <row r="209" spans="1:7" x14ac:dyDescent="0.25">
      <c r="A209" s="58"/>
      <c r="B209" s="59" t="s">
        <v>106</v>
      </c>
      <c r="C209" s="60" t="s">
        <v>107</v>
      </c>
      <c r="D209" s="61">
        <v>150000</v>
      </c>
      <c r="E209" s="62">
        <v>150000</v>
      </c>
      <c r="F209" s="63">
        <v>99996</v>
      </c>
      <c r="G209" s="18">
        <f t="shared" si="3"/>
        <v>0.66664000000000001</v>
      </c>
    </row>
    <row r="210" spans="1:7" x14ac:dyDescent="0.25">
      <c r="A210" s="58"/>
      <c r="B210" s="59" t="s">
        <v>156</v>
      </c>
      <c r="C210" s="60" t="s">
        <v>157</v>
      </c>
      <c r="D210" s="61">
        <v>150000</v>
      </c>
      <c r="E210" s="62">
        <v>150000</v>
      </c>
      <c r="F210" s="63">
        <v>21647</v>
      </c>
      <c r="G210" s="18">
        <f t="shared" si="3"/>
        <v>0.14431333333333332</v>
      </c>
    </row>
    <row r="211" spans="1:7" x14ac:dyDescent="0.25">
      <c r="A211" s="24" t="s">
        <v>211</v>
      </c>
      <c r="B211" s="25" t="s">
        <v>4</v>
      </c>
      <c r="C211" s="26" t="s">
        <v>212</v>
      </c>
      <c r="D211" s="27">
        <v>6074000</v>
      </c>
      <c r="E211" s="28">
        <v>6074000</v>
      </c>
      <c r="F211" s="27">
        <v>487525</v>
      </c>
      <c r="G211" s="29">
        <f t="shared" si="3"/>
        <v>8.0264241027329597E-2</v>
      </c>
    </row>
    <row r="212" spans="1:7" x14ac:dyDescent="0.25">
      <c r="A212" s="14"/>
      <c r="B212" s="30" t="s">
        <v>126</v>
      </c>
      <c r="C212" s="31" t="s">
        <v>127</v>
      </c>
      <c r="D212" s="32">
        <v>400000</v>
      </c>
      <c r="E212" s="33">
        <v>400000</v>
      </c>
      <c r="F212" s="34">
        <v>24500</v>
      </c>
      <c r="G212" s="18">
        <f t="shared" si="3"/>
        <v>6.1249999999999999E-2</v>
      </c>
    </row>
    <row r="213" spans="1:7" x14ac:dyDescent="0.25">
      <c r="A213" s="14"/>
      <c r="B213" s="30" t="s">
        <v>213</v>
      </c>
      <c r="C213" s="31" t="s">
        <v>214</v>
      </c>
      <c r="D213" s="32">
        <v>4500000</v>
      </c>
      <c r="E213" s="33">
        <v>4500000</v>
      </c>
      <c r="F213" s="34">
        <v>368275</v>
      </c>
      <c r="G213" s="18">
        <f t="shared" si="3"/>
        <v>8.1838888888888892E-2</v>
      </c>
    </row>
    <row r="214" spans="1:7" x14ac:dyDescent="0.25">
      <c r="A214" s="58"/>
      <c r="B214" s="59" t="s">
        <v>132</v>
      </c>
      <c r="C214" s="60" t="s">
        <v>133</v>
      </c>
      <c r="D214" s="61">
        <v>724000</v>
      </c>
      <c r="E214" s="62">
        <v>724000</v>
      </c>
      <c r="F214" s="61">
        <v>59139</v>
      </c>
      <c r="G214" s="18">
        <f t="shared" si="3"/>
        <v>8.1683701657458557E-2</v>
      </c>
    </row>
    <row r="215" spans="1:7" x14ac:dyDescent="0.25">
      <c r="A215" s="58"/>
      <c r="B215" s="59" t="s">
        <v>134</v>
      </c>
      <c r="C215" s="60" t="s">
        <v>135</v>
      </c>
      <c r="D215" s="61">
        <v>405000</v>
      </c>
      <c r="E215" s="62">
        <v>405000</v>
      </c>
      <c r="F215" s="61">
        <v>32759</v>
      </c>
      <c r="G215" s="18">
        <f t="shared" si="3"/>
        <v>8.0886419753086414E-2</v>
      </c>
    </row>
    <row r="216" spans="1:7" x14ac:dyDescent="0.25">
      <c r="A216" s="58"/>
      <c r="B216" s="59" t="s">
        <v>148</v>
      </c>
      <c r="C216" s="60" t="s">
        <v>149</v>
      </c>
      <c r="D216" s="61">
        <v>20000</v>
      </c>
      <c r="E216" s="62">
        <v>20000</v>
      </c>
      <c r="F216" s="63">
        <v>0</v>
      </c>
      <c r="G216" s="18">
        <f t="shared" si="3"/>
        <v>0</v>
      </c>
    </row>
    <row r="217" spans="1:7" x14ac:dyDescent="0.25">
      <c r="A217" s="58"/>
      <c r="B217" s="59" t="s">
        <v>150</v>
      </c>
      <c r="C217" s="60" t="s">
        <v>151</v>
      </c>
      <c r="D217" s="61">
        <v>5000</v>
      </c>
      <c r="E217" s="62">
        <v>5000</v>
      </c>
      <c r="F217" s="63">
        <v>0</v>
      </c>
      <c r="G217" s="18">
        <f t="shared" si="3"/>
        <v>0</v>
      </c>
    </row>
    <row r="218" spans="1:7" x14ac:dyDescent="0.25">
      <c r="A218" s="58"/>
      <c r="B218" s="59" t="s">
        <v>152</v>
      </c>
      <c r="C218" s="60" t="s">
        <v>153</v>
      </c>
      <c r="D218" s="61">
        <v>20000</v>
      </c>
      <c r="E218" s="62">
        <v>20000</v>
      </c>
      <c r="F218" s="61">
        <v>2852</v>
      </c>
      <c r="G218" s="18">
        <f t="shared" si="3"/>
        <v>0.1426</v>
      </c>
    </row>
    <row r="219" spans="1:7" x14ac:dyDescent="0.25">
      <c r="A219" s="24" t="s">
        <v>95</v>
      </c>
      <c r="B219" s="25" t="s">
        <v>4</v>
      </c>
      <c r="C219" s="26" t="s">
        <v>96</v>
      </c>
      <c r="D219" s="27">
        <v>57618147.890000001</v>
      </c>
      <c r="E219" s="28">
        <v>57263669.659999996</v>
      </c>
      <c r="F219" s="27">
        <v>3096926.32</v>
      </c>
      <c r="G219" s="29">
        <f t="shared" si="3"/>
        <v>5.4081869680861108E-2</v>
      </c>
    </row>
    <row r="220" spans="1:7" x14ac:dyDescent="0.25">
      <c r="A220" s="14"/>
      <c r="B220" s="30" t="s">
        <v>130</v>
      </c>
      <c r="C220" s="31" t="s">
        <v>131</v>
      </c>
      <c r="D220" s="32">
        <v>17600000</v>
      </c>
      <c r="E220" s="33">
        <v>17600000</v>
      </c>
      <c r="F220" s="34">
        <v>1150454</v>
      </c>
      <c r="G220" s="18">
        <f t="shared" si="3"/>
        <v>6.536670454545454E-2</v>
      </c>
    </row>
    <row r="221" spans="1:7" x14ac:dyDescent="0.25">
      <c r="A221" s="14"/>
      <c r="B221" s="30" t="s">
        <v>126</v>
      </c>
      <c r="C221" s="31" t="s">
        <v>127</v>
      </c>
      <c r="D221" s="32">
        <v>1360000</v>
      </c>
      <c r="E221" s="33">
        <v>1360000</v>
      </c>
      <c r="F221" s="34">
        <v>161356</v>
      </c>
      <c r="G221" s="18">
        <f t="shared" si="3"/>
        <v>0.11864411764705883</v>
      </c>
    </row>
    <row r="222" spans="1:7" x14ac:dyDescent="0.25">
      <c r="A222" s="58"/>
      <c r="B222" s="59" t="s">
        <v>132</v>
      </c>
      <c r="C222" s="60" t="s">
        <v>133</v>
      </c>
      <c r="D222" s="61">
        <v>4364800</v>
      </c>
      <c r="E222" s="62">
        <v>4364800</v>
      </c>
      <c r="F222" s="61">
        <v>305738</v>
      </c>
      <c r="G222" s="18">
        <f t="shared" si="3"/>
        <v>7.0046279325513203E-2</v>
      </c>
    </row>
    <row r="223" spans="1:7" x14ac:dyDescent="0.25">
      <c r="A223" s="58"/>
      <c r="B223" s="59" t="s">
        <v>134</v>
      </c>
      <c r="C223" s="60" t="s">
        <v>135</v>
      </c>
      <c r="D223" s="61">
        <v>1584000</v>
      </c>
      <c r="E223" s="62">
        <v>1584000</v>
      </c>
      <c r="F223" s="61">
        <v>110952</v>
      </c>
      <c r="G223" s="18">
        <f t="shared" si="3"/>
        <v>7.004545454545455E-2</v>
      </c>
    </row>
    <row r="224" spans="1:7" x14ac:dyDescent="0.25">
      <c r="A224" s="58"/>
      <c r="B224" s="59" t="s">
        <v>215</v>
      </c>
      <c r="C224" s="60" t="s">
        <v>216</v>
      </c>
      <c r="D224" s="61">
        <v>190000</v>
      </c>
      <c r="E224" s="62">
        <v>190000</v>
      </c>
      <c r="F224" s="63">
        <v>0</v>
      </c>
      <c r="G224" s="18">
        <f t="shared" si="3"/>
        <v>0</v>
      </c>
    </row>
    <row r="225" spans="1:7" x14ac:dyDescent="0.25">
      <c r="A225" s="58"/>
      <c r="B225" s="59" t="s">
        <v>196</v>
      </c>
      <c r="C225" s="60" t="s">
        <v>197</v>
      </c>
      <c r="D225" s="61">
        <v>5000</v>
      </c>
      <c r="E225" s="62">
        <v>5000</v>
      </c>
      <c r="F225" s="63">
        <v>0</v>
      </c>
      <c r="G225" s="18">
        <f t="shared" si="3"/>
        <v>0</v>
      </c>
    </row>
    <row r="226" spans="1:7" x14ac:dyDescent="0.25">
      <c r="A226" s="58"/>
      <c r="B226" s="59" t="s">
        <v>136</v>
      </c>
      <c r="C226" s="60" t="s">
        <v>137</v>
      </c>
      <c r="D226" s="61">
        <v>5000</v>
      </c>
      <c r="E226" s="62">
        <v>5000</v>
      </c>
      <c r="F226" s="61">
        <v>0</v>
      </c>
      <c r="G226" s="18">
        <f t="shared" si="3"/>
        <v>0</v>
      </c>
    </row>
    <row r="227" spans="1:7" x14ac:dyDescent="0.25">
      <c r="A227" s="58"/>
      <c r="B227" s="59" t="s">
        <v>138</v>
      </c>
      <c r="C227" s="60" t="s">
        <v>139</v>
      </c>
      <c r="D227" s="61">
        <v>10000</v>
      </c>
      <c r="E227" s="62">
        <v>10000</v>
      </c>
      <c r="F227" s="61">
        <v>1688</v>
      </c>
      <c r="G227" s="18">
        <f t="shared" si="3"/>
        <v>0.16880000000000001</v>
      </c>
    </row>
    <row r="228" spans="1:7" x14ac:dyDescent="0.25">
      <c r="A228" s="58"/>
      <c r="B228" s="59" t="s">
        <v>140</v>
      </c>
      <c r="C228" s="60" t="s">
        <v>141</v>
      </c>
      <c r="D228" s="61">
        <v>431000</v>
      </c>
      <c r="E228" s="62">
        <v>431000</v>
      </c>
      <c r="F228" s="63">
        <v>101801.95</v>
      </c>
      <c r="G228" s="18">
        <f t="shared" si="3"/>
        <v>0.23619941995359628</v>
      </c>
    </row>
    <row r="229" spans="1:7" x14ac:dyDescent="0.25">
      <c r="A229" s="58"/>
      <c r="B229" s="59" t="s">
        <v>217</v>
      </c>
      <c r="C229" s="60" t="s">
        <v>218</v>
      </c>
      <c r="D229" s="61">
        <v>100000</v>
      </c>
      <c r="E229" s="62">
        <v>100000</v>
      </c>
      <c r="F229" s="63">
        <v>0</v>
      </c>
      <c r="G229" s="18">
        <f t="shared" si="3"/>
        <v>0</v>
      </c>
    </row>
    <row r="230" spans="1:7" x14ac:dyDescent="0.25">
      <c r="A230" s="58"/>
      <c r="B230" s="59" t="s">
        <v>114</v>
      </c>
      <c r="C230" s="60" t="s">
        <v>115</v>
      </c>
      <c r="D230" s="61">
        <v>500000</v>
      </c>
      <c r="E230" s="62">
        <v>500000</v>
      </c>
      <c r="F230" s="61">
        <v>67878.58</v>
      </c>
      <c r="G230" s="18">
        <f t="shared" si="3"/>
        <v>0.13575716000000002</v>
      </c>
    </row>
    <row r="231" spans="1:7" x14ac:dyDescent="0.25">
      <c r="A231" s="58"/>
      <c r="B231" s="59" t="s">
        <v>142</v>
      </c>
      <c r="C231" s="60" t="s">
        <v>143</v>
      </c>
      <c r="D231" s="61">
        <v>60000</v>
      </c>
      <c r="E231" s="62">
        <v>60000</v>
      </c>
      <c r="F231" s="61">
        <v>5990</v>
      </c>
      <c r="G231" s="18">
        <f t="shared" si="3"/>
        <v>9.9833333333333329E-2</v>
      </c>
    </row>
    <row r="232" spans="1:7" x14ac:dyDescent="0.25">
      <c r="A232" s="58"/>
      <c r="B232" s="59" t="s">
        <v>144</v>
      </c>
      <c r="C232" s="60" t="s">
        <v>145</v>
      </c>
      <c r="D232" s="61">
        <v>200000</v>
      </c>
      <c r="E232" s="62">
        <v>200000</v>
      </c>
      <c r="F232" s="63">
        <v>26000</v>
      </c>
      <c r="G232" s="18">
        <f t="shared" si="3"/>
        <v>0.13</v>
      </c>
    </row>
    <row r="233" spans="1:7" x14ac:dyDescent="0.25">
      <c r="A233" s="58"/>
      <c r="B233" s="59" t="s">
        <v>104</v>
      </c>
      <c r="C233" s="60" t="s">
        <v>105</v>
      </c>
      <c r="D233" s="61">
        <v>200000</v>
      </c>
      <c r="E233" s="62">
        <v>200000</v>
      </c>
      <c r="F233" s="63">
        <v>45790</v>
      </c>
      <c r="G233" s="18">
        <f t="shared" si="3"/>
        <v>0.22894999999999999</v>
      </c>
    </row>
    <row r="234" spans="1:7" x14ac:dyDescent="0.25">
      <c r="A234" s="58"/>
      <c r="B234" s="59" t="s">
        <v>198</v>
      </c>
      <c r="C234" s="60" t="s">
        <v>199</v>
      </c>
      <c r="D234" s="61">
        <v>100000</v>
      </c>
      <c r="E234" s="62">
        <v>100000</v>
      </c>
      <c r="F234" s="61">
        <v>3425.77</v>
      </c>
      <c r="G234" s="18">
        <f t="shared" si="3"/>
        <v>3.4257700000000002E-2</v>
      </c>
    </row>
    <row r="235" spans="1:7" x14ac:dyDescent="0.25">
      <c r="A235" s="58"/>
      <c r="B235" s="59" t="s">
        <v>146</v>
      </c>
      <c r="C235" s="60" t="s">
        <v>147</v>
      </c>
      <c r="D235" s="61">
        <v>210000</v>
      </c>
      <c r="E235" s="62">
        <v>210000</v>
      </c>
      <c r="F235" s="61">
        <v>43136</v>
      </c>
      <c r="G235" s="18">
        <f t="shared" si="3"/>
        <v>0.20540952380952382</v>
      </c>
    </row>
    <row r="236" spans="1:7" x14ac:dyDescent="0.25">
      <c r="A236" s="58"/>
      <c r="B236" s="59" t="s">
        <v>203</v>
      </c>
      <c r="C236" s="60" t="s">
        <v>204</v>
      </c>
      <c r="D236" s="61">
        <v>220000</v>
      </c>
      <c r="E236" s="62">
        <v>220000</v>
      </c>
      <c r="F236" s="63">
        <v>44411.38</v>
      </c>
      <c r="G236" s="18">
        <f t="shared" si="3"/>
        <v>0.20186990909090907</v>
      </c>
    </row>
    <row r="237" spans="1:7" x14ac:dyDescent="0.25">
      <c r="A237" s="58"/>
      <c r="B237" s="59" t="s">
        <v>205</v>
      </c>
      <c r="C237" s="60" t="s">
        <v>206</v>
      </c>
      <c r="D237" s="61">
        <v>560000</v>
      </c>
      <c r="E237" s="62">
        <v>560000</v>
      </c>
      <c r="F237" s="63">
        <v>213786</v>
      </c>
      <c r="G237" s="18">
        <f t="shared" si="3"/>
        <v>0.38176071428571429</v>
      </c>
    </row>
    <row r="238" spans="1:7" x14ac:dyDescent="0.25">
      <c r="A238" s="58"/>
      <c r="B238" s="59" t="s">
        <v>120</v>
      </c>
      <c r="C238" s="60" t="s">
        <v>121</v>
      </c>
      <c r="D238" s="61">
        <v>200000</v>
      </c>
      <c r="E238" s="62">
        <v>200000</v>
      </c>
      <c r="F238" s="61">
        <v>13291.4</v>
      </c>
      <c r="G238" s="18">
        <f t="shared" si="3"/>
        <v>6.6457000000000002E-2</v>
      </c>
    </row>
    <row r="239" spans="1:7" x14ac:dyDescent="0.25">
      <c r="A239" s="58"/>
      <c r="B239" s="59" t="s">
        <v>184</v>
      </c>
      <c r="C239" s="60" t="s">
        <v>185</v>
      </c>
      <c r="D239" s="61">
        <v>590000</v>
      </c>
      <c r="E239" s="62">
        <v>590000</v>
      </c>
      <c r="F239" s="61">
        <v>20150</v>
      </c>
      <c r="G239" s="18">
        <f t="shared" si="3"/>
        <v>3.4152542372881359E-2</v>
      </c>
    </row>
    <row r="240" spans="1:7" x14ac:dyDescent="0.25">
      <c r="A240" s="58"/>
      <c r="B240" s="59" t="s">
        <v>148</v>
      </c>
      <c r="C240" s="60" t="s">
        <v>149</v>
      </c>
      <c r="D240" s="61">
        <v>200000</v>
      </c>
      <c r="E240" s="62">
        <v>200000</v>
      </c>
      <c r="F240" s="63">
        <v>30979</v>
      </c>
      <c r="G240" s="18">
        <f t="shared" si="3"/>
        <v>0.154895</v>
      </c>
    </row>
    <row r="241" spans="1:7" x14ac:dyDescent="0.25">
      <c r="A241" s="58"/>
      <c r="B241" s="59" t="s">
        <v>116</v>
      </c>
      <c r="C241" s="60" t="s">
        <v>117</v>
      </c>
      <c r="D241" s="61">
        <v>3400000</v>
      </c>
      <c r="E241" s="62">
        <v>3400000</v>
      </c>
      <c r="F241" s="63">
        <v>518356.79</v>
      </c>
      <c r="G241" s="18">
        <f t="shared" si="3"/>
        <v>0.1524578794117647</v>
      </c>
    </row>
    <row r="242" spans="1:7" x14ac:dyDescent="0.25">
      <c r="A242" s="58"/>
      <c r="B242" s="59" t="s">
        <v>106</v>
      </c>
      <c r="C242" s="60" t="s">
        <v>107</v>
      </c>
      <c r="D242" s="61">
        <v>30000</v>
      </c>
      <c r="E242" s="62">
        <v>30000</v>
      </c>
      <c r="F242" s="61">
        <v>12753</v>
      </c>
      <c r="G242" s="18">
        <f t="shared" si="3"/>
        <v>0.42509999999999998</v>
      </c>
    </row>
    <row r="243" spans="1:7" x14ac:dyDescent="0.25">
      <c r="A243" s="58"/>
      <c r="B243" s="59" t="s">
        <v>219</v>
      </c>
      <c r="C243" s="60" t="s">
        <v>220</v>
      </c>
      <c r="D243" s="61">
        <v>500000</v>
      </c>
      <c r="E243" s="62">
        <v>500000</v>
      </c>
      <c r="F243" s="61">
        <v>0</v>
      </c>
      <c r="G243" s="18">
        <f t="shared" si="3"/>
        <v>0</v>
      </c>
    </row>
    <row r="244" spans="1:7" x14ac:dyDescent="0.25">
      <c r="A244" s="58"/>
      <c r="B244" s="59" t="s">
        <v>150</v>
      </c>
      <c r="C244" s="60" t="s">
        <v>151</v>
      </c>
      <c r="D244" s="61">
        <v>25000</v>
      </c>
      <c r="E244" s="62">
        <v>25000</v>
      </c>
      <c r="F244" s="63">
        <v>7696</v>
      </c>
      <c r="G244" s="18">
        <f t="shared" si="3"/>
        <v>0.30784</v>
      </c>
    </row>
    <row r="245" spans="1:7" x14ac:dyDescent="0.25">
      <c r="A245" s="58"/>
      <c r="B245" s="59" t="s">
        <v>152</v>
      </c>
      <c r="C245" s="60" t="s">
        <v>153</v>
      </c>
      <c r="D245" s="61">
        <v>100000</v>
      </c>
      <c r="E245" s="62">
        <v>100000</v>
      </c>
      <c r="F245" s="63">
        <v>13482.67</v>
      </c>
      <c r="G245" s="18">
        <f t="shared" si="3"/>
        <v>0.13482669999999999</v>
      </c>
    </row>
    <row r="246" spans="1:7" x14ac:dyDescent="0.25">
      <c r="A246" s="58"/>
      <c r="B246" s="59" t="s">
        <v>221</v>
      </c>
      <c r="C246" s="60" t="s">
        <v>222</v>
      </c>
      <c r="D246" s="61">
        <v>150000</v>
      </c>
      <c r="E246" s="62">
        <v>150000</v>
      </c>
      <c r="F246" s="61">
        <v>35739.599999999999</v>
      </c>
      <c r="G246" s="18">
        <f t="shared" si="3"/>
        <v>0.238264</v>
      </c>
    </row>
    <row r="247" spans="1:7" x14ac:dyDescent="0.25">
      <c r="A247" s="58"/>
      <c r="B247" s="59" t="s">
        <v>223</v>
      </c>
      <c r="C247" s="60" t="s">
        <v>224</v>
      </c>
      <c r="D247" s="61">
        <v>70000</v>
      </c>
      <c r="E247" s="62">
        <v>70000</v>
      </c>
      <c r="F247" s="61">
        <v>20000</v>
      </c>
      <c r="G247" s="18">
        <f t="shared" si="3"/>
        <v>0.2857142857142857</v>
      </c>
    </row>
    <row r="248" spans="1:7" x14ac:dyDescent="0.25">
      <c r="A248" s="58"/>
      <c r="B248" s="59" t="s">
        <v>225</v>
      </c>
      <c r="C248" s="60" t="s">
        <v>226</v>
      </c>
      <c r="D248" s="61">
        <v>0</v>
      </c>
      <c r="E248" s="62">
        <v>0</v>
      </c>
      <c r="F248" s="63">
        <v>5754.18</v>
      </c>
      <c r="G248" s="18">
        <v>0</v>
      </c>
    </row>
    <row r="249" spans="1:7" x14ac:dyDescent="0.25">
      <c r="A249" s="58"/>
      <c r="B249" s="59" t="s">
        <v>160</v>
      </c>
      <c r="C249" s="60" t="s">
        <v>161</v>
      </c>
      <c r="D249" s="61">
        <v>105000</v>
      </c>
      <c r="E249" s="62">
        <v>105000</v>
      </c>
      <c r="F249" s="63">
        <v>20169</v>
      </c>
      <c r="G249" s="18">
        <f t="shared" si="3"/>
        <v>0.19208571428571428</v>
      </c>
    </row>
    <row r="250" spans="1:7" x14ac:dyDescent="0.25">
      <c r="A250" s="58"/>
      <c r="B250" s="59" t="s">
        <v>227</v>
      </c>
      <c r="C250" s="60" t="s">
        <v>228</v>
      </c>
      <c r="D250" s="61">
        <v>105000</v>
      </c>
      <c r="E250" s="62">
        <v>105000</v>
      </c>
      <c r="F250" s="61">
        <v>89760</v>
      </c>
      <c r="G250" s="18">
        <f t="shared" si="3"/>
        <v>0.85485714285714287</v>
      </c>
    </row>
    <row r="251" spans="1:7" x14ac:dyDescent="0.25">
      <c r="A251" s="58"/>
      <c r="B251" s="59" t="s">
        <v>207</v>
      </c>
      <c r="C251" s="60" t="s">
        <v>208</v>
      </c>
      <c r="D251" s="61">
        <v>30000</v>
      </c>
      <c r="E251" s="62">
        <v>30000</v>
      </c>
      <c r="F251" s="61">
        <v>14000</v>
      </c>
      <c r="G251" s="18">
        <f t="shared" si="3"/>
        <v>0.46666666666666667</v>
      </c>
    </row>
    <row r="252" spans="1:7" x14ac:dyDescent="0.25">
      <c r="A252" s="58"/>
      <c r="B252" s="59" t="s">
        <v>229</v>
      </c>
      <c r="C252" s="60" t="s">
        <v>230</v>
      </c>
      <c r="D252" s="61">
        <v>8000</v>
      </c>
      <c r="E252" s="62">
        <v>8000</v>
      </c>
      <c r="F252" s="63">
        <v>0</v>
      </c>
      <c r="G252" s="18">
        <f t="shared" si="3"/>
        <v>0</v>
      </c>
    </row>
    <row r="253" spans="1:7" x14ac:dyDescent="0.25">
      <c r="A253" s="14"/>
      <c r="B253" s="30" t="s">
        <v>231</v>
      </c>
      <c r="C253" s="31" t="s">
        <v>232</v>
      </c>
      <c r="D253" s="32">
        <v>464284.76</v>
      </c>
      <c r="E253" s="33">
        <v>464284.76</v>
      </c>
      <c r="F253" s="34">
        <v>12387</v>
      </c>
      <c r="G253" s="18">
        <f t="shared" si="3"/>
        <v>2.6679747144834131E-2</v>
      </c>
    </row>
    <row r="254" spans="1:7" x14ac:dyDescent="0.25">
      <c r="A254" s="58"/>
      <c r="B254" s="59" t="s">
        <v>233</v>
      </c>
      <c r="C254" s="60" t="s">
        <v>234</v>
      </c>
      <c r="D254" s="61">
        <v>21318063.129999999</v>
      </c>
      <c r="E254" s="62">
        <v>20963584.899999999</v>
      </c>
      <c r="F254" s="61">
        <v>0</v>
      </c>
      <c r="G254" s="18">
        <f t="shared" si="3"/>
        <v>0</v>
      </c>
    </row>
    <row r="255" spans="1:7" x14ac:dyDescent="0.25">
      <c r="A255" s="58"/>
      <c r="B255" s="59" t="s">
        <v>235</v>
      </c>
      <c r="C255" s="60" t="s">
        <v>236</v>
      </c>
      <c r="D255" s="61">
        <v>223000</v>
      </c>
      <c r="E255" s="62">
        <v>223000</v>
      </c>
      <c r="F255" s="61">
        <v>0</v>
      </c>
      <c r="G255" s="18">
        <f t="shared" si="3"/>
        <v>0</v>
      </c>
    </row>
    <row r="256" spans="1:7" x14ac:dyDescent="0.25">
      <c r="A256" s="58"/>
      <c r="B256" s="59" t="s">
        <v>237</v>
      </c>
      <c r="C256" s="60" t="s">
        <v>238</v>
      </c>
      <c r="D256" s="61">
        <v>2400000</v>
      </c>
      <c r="E256" s="62">
        <v>2400000</v>
      </c>
      <c r="F256" s="63">
        <v>0</v>
      </c>
      <c r="G256" s="18">
        <f t="shared" si="3"/>
        <v>0</v>
      </c>
    </row>
    <row r="257" spans="1:7" x14ac:dyDescent="0.25">
      <c r="A257" s="24" t="s">
        <v>99</v>
      </c>
      <c r="B257" s="25" t="s">
        <v>4</v>
      </c>
      <c r="C257" s="26" t="s">
        <v>100</v>
      </c>
      <c r="D257" s="27">
        <v>5730000</v>
      </c>
      <c r="E257" s="28">
        <v>5730000</v>
      </c>
      <c r="F257" s="27">
        <v>988346.1</v>
      </c>
      <c r="G257" s="29">
        <f t="shared" si="3"/>
        <v>0.17248623036649213</v>
      </c>
    </row>
    <row r="258" spans="1:7" x14ac:dyDescent="0.25">
      <c r="A258" s="14"/>
      <c r="B258" s="30" t="s">
        <v>239</v>
      </c>
      <c r="C258" s="31" t="s">
        <v>240</v>
      </c>
      <c r="D258" s="32">
        <v>5600000</v>
      </c>
      <c r="E258" s="33">
        <v>5600000</v>
      </c>
      <c r="F258" s="34">
        <v>974847.23</v>
      </c>
      <c r="G258" s="18">
        <f t="shared" si="3"/>
        <v>0.17407986249999999</v>
      </c>
    </row>
    <row r="259" spans="1:7" x14ac:dyDescent="0.25">
      <c r="A259" s="14"/>
      <c r="B259" s="30" t="s">
        <v>205</v>
      </c>
      <c r="C259" s="31" t="s">
        <v>206</v>
      </c>
      <c r="D259" s="32">
        <v>130000</v>
      </c>
      <c r="E259" s="33">
        <v>130000</v>
      </c>
      <c r="F259" s="34">
        <v>13498.87</v>
      </c>
      <c r="G259" s="18">
        <f t="shared" si="3"/>
        <v>0.10383746153846155</v>
      </c>
    </row>
    <row r="260" spans="1:7" x14ac:dyDescent="0.25">
      <c r="A260" s="24" t="s">
        <v>241</v>
      </c>
      <c r="B260" s="25" t="s">
        <v>4</v>
      </c>
      <c r="C260" s="26" t="s">
        <v>242</v>
      </c>
      <c r="D260" s="27">
        <v>9700000</v>
      </c>
      <c r="E260" s="28">
        <v>9700000</v>
      </c>
      <c r="F260" s="27">
        <v>1060492.49</v>
      </c>
      <c r="G260" s="29">
        <f t="shared" ref="G260:G264" si="4">F260/E260</f>
        <v>0.10932912268041237</v>
      </c>
    </row>
    <row r="261" spans="1:7" x14ac:dyDescent="0.25">
      <c r="A261" s="14"/>
      <c r="B261" s="30" t="s">
        <v>229</v>
      </c>
      <c r="C261" s="31" t="s">
        <v>230</v>
      </c>
      <c r="D261" s="32">
        <v>4000000</v>
      </c>
      <c r="E261" s="33">
        <v>4000000</v>
      </c>
      <c r="F261" s="34">
        <v>1060492.49</v>
      </c>
      <c r="G261" s="18">
        <f t="shared" si="4"/>
        <v>0.26512312249999997</v>
      </c>
    </row>
    <row r="262" spans="1:7" x14ac:dyDescent="0.25">
      <c r="A262" s="14"/>
      <c r="B262" s="30" t="s">
        <v>243</v>
      </c>
      <c r="C262" s="31" t="s">
        <v>244</v>
      </c>
      <c r="D262" s="32">
        <v>5700000</v>
      </c>
      <c r="E262" s="33">
        <v>5700000</v>
      </c>
      <c r="F262" s="34">
        <v>0</v>
      </c>
      <c r="G262" s="18">
        <f t="shared" si="4"/>
        <v>0</v>
      </c>
    </row>
    <row r="263" spans="1:7" x14ac:dyDescent="0.25">
      <c r="A263" s="24" t="s">
        <v>245</v>
      </c>
      <c r="B263" s="25" t="s">
        <v>4</v>
      </c>
      <c r="C263" s="26" t="s">
        <v>246</v>
      </c>
      <c r="D263" s="27">
        <v>0</v>
      </c>
      <c r="E263" s="28">
        <v>721934</v>
      </c>
      <c r="F263" s="27">
        <v>252682.9</v>
      </c>
      <c r="G263" s="29">
        <f t="shared" si="4"/>
        <v>0.35000831100903962</v>
      </c>
    </row>
    <row r="264" spans="1:7" x14ac:dyDescent="0.25">
      <c r="A264" s="14"/>
      <c r="B264" s="30" t="s">
        <v>247</v>
      </c>
      <c r="C264" s="31" t="s">
        <v>248</v>
      </c>
      <c r="D264" s="32">
        <v>0</v>
      </c>
      <c r="E264" s="33">
        <v>721934</v>
      </c>
      <c r="F264" s="34">
        <v>252682.9</v>
      </c>
      <c r="G264" s="18">
        <f t="shared" si="4"/>
        <v>0.35000831100903962</v>
      </c>
    </row>
    <row r="265" spans="1:7" x14ac:dyDescent="0.25">
      <c r="A265" s="64" t="s">
        <v>252</v>
      </c>
      <c r="B265" s="64" t="s">
        <v>4</v>
      </c>
      <c r="C265" s="65" t="s">
        <v>4</v>
      </c>
      <c r="D265" s="66">
        <v>273876614.88999999</v>
      </c>
      <c r="E265" s="66">
        <v>275182070.66000003</v>
      </c>
      <c r="F265" s="66">
        <f>F2+F6+F9+F13+F18+F21+F26+F31+F33+F53+F59+F65+F68+F70+F77+F80+F90+F95+F108+F122+F124+F129+F131+F138+F140+F146+F150+F157+F159+F163+F176+F178+F200+F211+F219+F257+F263+F260</f>
        <v>30978630.039999999</v>
      </c>
      <c r="G265" s="67">
        <f>F265/E265</f>
        <v>0.11257503065407014</v>
      </c>
    </row>
    <row r="268" spans="1:7" x14ac:dyDescent="0.25">
      <c r="F268" s="40"/>
    </row>
    <row r="269" spans="1:7" x14ac:dyDescent="0.25">
      <c r="A269" s="6"/>
      <c r="B269" s="7"/>
      <c r="C269" s="8"/>
      <c r="D269" s="9"/>
      <c r="E269" s="10"/>
      <c r="F269" s="41"/>
    </row>
    <row r="270" spans="1:7" x14ac:dyDescent="0.25">
      <c r="A270" s="6"/>
      <c r="B270" s="7"/>
      <c r="C270" s="8"/>
      <c r="D270" s="9"/>
      <c r="E270" s="10"/>
      <c r="F270" s="41"/>
    </row>
    <row r="271" spans="1:7" x14ac:dyDescent="0.25">
      <c r="A271" s="6"/>
      <c r="B271" s="7"/>
      <c r="C271" s="8"/>
      <c r="D271" s="9"/>
      <c r="E271" s="10"/>
      <c r="F271" s="41"/>
    </row>
    <row r="273" spans="6:6" x14ac:dyDescent="0.25">
      <c r="F273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>
      <selection activeCell="C7" sqref="C7"/>
    </sheetView>
  </sheetViews>
  <sheetFormatPr defaultRowHeight="15" x14ac:dyDescent="0.25"/>
  <cols>
    <col min="1" max="1" width="11.140625" customWidth="1"/>
    <col min="2" max="2" width="40.28515625" customWidth="1"/>
    <col min="3" max="3" width="15.42578125" customWidth="1"/>
  </cols>
  <sheetData>
    <row r="1" spans="1:3" ht="15.75" thickBot="1" x14ac:dyDescent="0.3">
      <c r="A1" s="68" t="s">
        <v>258</v>
      </c>
      <c r="B1" s="69" t="s">
        <v>259</v>
      </c>
      <c r="C1" s="70">
        <v>45351</v>
      </c>
    </row>
    <row r="2" spans="1:3" ht="15.75" thickTop="1" x14ac:dyDescent="0.25">
      <c r="A2" s="71" t="s">
        <v>260</v>
      </c>
      <c r="B2" s="72" t="s">
        <v>261</v>
      </c>
      <c r="C2" s="73">
        <v>1319185.1599999999</v>
      </c>
    </row>
    <row r="3" spans="1:3" x14ac:dyDescent="0.25">
      <c r="A3" s="71" t="s">
        <v>262</v>
      </c>
      <c r="B3" s="71" t="s">
        <v>263</v>
      </c>
      <c r="C3" s="73">
        <v>18623</v>
      </c>
    </row>
    <row r="4" spans="1:3" x14ac:dyDescent="0.25">
      <c r="A4" s="71" t="s">
        <v>264</v>
      </c>
      <c r="B4" s="71" t="s">
        <v>265</v>
      </c>
      <c r="C4" s="73">
        <v>0</v>
      </c>
    </row>
    <row r="5" spans="1:3" x14ac:dyDescent="0.25">
      <c r="A5" s="71" t="s">
        <v>266</v>
      </c>
      <c r="B5" s="71" t="s">
        <v>267</v>
      </c>
      <c r="C5" s="73">
        <v>0</v>
      </c>
    </row>
    <row r="6" spans="1:3" x14ac:dyDescent="0.25">
      <c r="A6" s="71" t="s">
        <v>268</v>
      </c>
      <c r="B6" s="71" t="s">
        <v>269</v>
      </c>
      <c r="C6" s="73">
        <v>0</v>
      </c>
    </row>
    <row r="7" spans="1:3" x14ac:dyDescent="0.25">
      <c r="A7" s="74" t="s">
        <v>270</v>
      </c>
      <c r="B7" s="71" t="s">
        <v>271</v>
      </c>
      <c r="C7" s="73">
        <v>301935.42</v>
      </c>
    </row>
    <row r="8" spans="1:3" x14ac:dyDescent="0.25">
      <c r="A8" s="74" t="s">
        <v>272</v>
      </c>
      <c r="B8" s="71" t="s">
        <v>273</v>
      </c>
      <c r="C8" s="73">
        <v>28148.07</v>
      </c>
    </row>
    <row r="9" spans="1:3" x14ac:dyDescent="0.25">
      <c r="A9" s="71" t="s">
        <v>274</v>
      </c>
      <c r="B9" s="71" t="s">
        <v>275</v>
      </c>
      <c r="C9" s="73">
        <v>1315524.1000000001</v>
      </c>
    </row>
    <row r="10" spans="1:3" x14ac:dyDescent="0.25">
      <c r="A10" s="74">
        <v>23165</v>
      </c>
      <c r="B10" s="71" t="s">
        <v>276</v>
      </c>
      <c r="C10" s="73">
        <v>40006007.640000001</v>
      </c>
    </row>
    <row r="11" spans="1:3" ht="15.75" thickBot="1" x14ac:dyDescent="0.3">
      <c r="A11" s="75" t="s">
        <v>277</v>
      </c>
      <c r="B11" s="75" t="s">
        <v>278</v>
      </c>
      <c r="C11" s="76">
        <v>235147.03</v>
      </c>
    </row>
    <row r="12" spans="1:3" ht="15.75" thickTop="1" x14ac:dyDescent="0.25">
      <c r="A12" s="77" t="s">
        <v>257</v>
      </c>
      <c r="B12" s="77"/>
      <c r="C12" s="78">
        <f>SUM(C2:C11)</f>
        <v>43224570.420000002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E18" sqref="E18"/>
    </sheetView>
  </sheetViews>
  <sheetFormatPr defaultColWidth="9.140625" defaultRowHeight="15" x14ac:dyDescent="0.25"/>
  <cols>
    <col min="1" max="3" width="9.140625" style="80"/>
    <col min="4" max="5" width="23.42578125" style="80" customWidth="1"/>
    <col min="6" max="6" width="20" style="80" customWidth="1"/>
    <col min="7" max="7" width="47.28515625" style="80" customWidth="1"/>
    <col min="8" max="8" width="9.140625" style="80"/>
    <col min="9" max="9" width="20.28515625" style="80" customWidth="1"/>
    <col min="10" max="10" width="9.140625" style="80"/>
    <col min="11" max="11" width="10" style="80" bestFit="1" customWidth="1"/>
    <col min="12" max="16384" width="9.140625" style="80"/>
  </cols>
  <sheetData>
    <row r="2" spans="1:7" x14ac:dyDescent="0.25">
      <c r="A2" s="100" t="s">
        <v>301</v>
      </c>
      <c r="B2" s="100"/>
      <c r="C2" s="100"/>
      <c r="D2" s="100"/>
      <c r="E2" s="100"/>
      <c r="F2" s="100"/>
      <c r="G2" s="100"/>
    </row>
    <row r="3" spans="1:7" ht="15.75" thickBot="1" x14ac:dyDescent="0.3">
      <c r="A3" s="94" t="s">
        <v>300</v>
      </c>
      <c r="B3" s="93" t="s">
        <v>299</v>
      </c>
      <c r="C3" s="93" t="s">
        <v>298</v>
      </c>
      <c r="D3" s="92" t="s">
        <v>302</v>
      </c>
      <c r="E3" s="95" t="s">
        <v>303</v>
      </c>
      <c r="F3" s="101" t="s">
        <v>297</v>
      </c>
      <c r="G3" s="102"/>
    </row>
    <row r="4" spans="1:7" ht="15.75" thickTop="1" x14ac:dyDescent="0.25">
      <c r="A4" s="74" t="s">
        <v>233</v>
      </c>
      <c r="B4" s="74" t="s">
        <v>95</v>
      </c>
      <c r="C4" s="71" t="s">
        <v>4</v>
      </c>
      <c r="D4" s="89">
        <f>1867456.13+200607</f>
        <v>2068063.13</v>
      </c>
      <c r="E4" s="96">
        <f>E16-SUM(E5:E15)</f>
        <v>2213584.8999999985</v>
      </c>
      <c r="F4" s="103" t="s">
        <v>296</v>
      </c>
      <c r="G4" s="104"/>
    </row>
    <row r="5" spans="1:7" x14ac:dyDescent="0.25">
      <c r="A5" s="71" t="s">
        <v>233</v>
      </c>
      <c r="B5" s="71" t="s">
        <v>95</v>
      </c>
      <c r="C5" s="71"/>
      <c r="D5" s="89">
        <v>10000000</v>
      </c>
      <c r="E5" s="96">
        <v>9500000</v>
      </c>
      <c r="F5" s="103" t="s">
        <v>295</v>
      </c>
      <c r="G5" s="104"/>
    </row>
    <row r="6" spans="1:7" x14ac:dyDescent="0.25">
      <c r="A6" s="74">
        <v>5901</v>
      </c>
      <c r="B6" s="74">
        <v>6171</v>
      </c>
      <c r="C6" s="71"/>
      <c r="D6" s="89">
        <v>400000</v>
      </c>
      <c r="E6" s="96">
        <v>400000</v>
      </c>
      <c r="F6" s="91" t="s">
        <v>294</v>
      </c>
      <c r="G6" s="74"/>
    </row>
    <row r="7" spans="1:7" x14ac:dyDescent="0.25">
      <c r="A7" s="74">
        <v>5901</v>
      </c>
      <c r="B7" s="74">
        <v>6171</v>
      </c>
      <c r="C7" s="71"/>
      <c r="D7" s="89">
        <v>250000</v>
      </c>
      <c r="E7" s="96">
        <v>250000</v>
      </c>
      <c r="F7" s="103" t="s">
        <v>293</v>
      </c>
      <c r="G7" s="104"/>
    </row>
    <row r="8" spans="1:7" x14ac:dyDescent="0.25">
      <c r="A8" s="74">
        <v>5901</v>
      </c>
      <c r="B8" s="74">
        <v>6171</v>
      </c>
      <c r="C8" s="71"/>
      <c r="D8" s="89">
        <v>200000</v>
      </c>
      <c r="E8" s="96">
        <v>200000</v>
      </c>
      <c r="F8" s="109" t="s">
        <v>292</v>
      </c>
      <c r="G8" s="110"/>
    </row>
    <row r="9" spans="1:7" x14ac:dyDescent="0.25">
      <c r="A9" s="71" t="s">
        <v>233</v>
      </c>
      <c r="B9" s="71" t="s">
        <v>95</v>
      </c>
      <c r="C9" s="71"/>
      <c r="D9" s="89">
        <v>900000</v>
      </c>
      <c r="E9" s="96">
        <v>900000</v>
      </c>
      <c r="F9" s="103" t="s">
        <v>291</v>
      </c>
      <c r="G9" s="104"/>
    </row>
    <row r="10" spans="1:7" x14ac:dyDescent="0.25">
      <c r="A10" s="71" t="s">
        <v>233</v>
      </c>
      <c r="B10" s="71" t="s">
        <v>95</v>
      </c>
      <c r="C10" s="71"/>
      <c r="D10" s="90">
        <v>2000000</v>
      </c>
      <c r="E10" s="97">
        <v>2000000</v>
      </c>
      <c r="F10" s="103" t="s">
        <v>290</v>
      </c>
      <c r="G10" s="104"/>
    </row>
    <row r="11" spans="1:7" x14ac:dyDescent="0.25">
      <c r="A11" s="71" t="s">
        <v>233</v>
      </c>
      <c r="B11" s="71" t="s">
        <v>95</v>
      </c>
      <c r="C11" s="71"/>
      <c r="D11" s="90">
        <v>1500000</v>
      </c>
      <c r="E11" s="97">
        <v>1500000</v>
      </c>
      <c r="F11" s="103" t="s">
        <v>289</v>
      </c>
      <c r="G11" s="104"/>
    </row>
    <row r="12" spans="1:7" x14ac:dyDescent="0.25">
      <c r="A12" s="71" t="s">
        <v>233</v>
      </c>
      <c r="B12" s="71" t="s">
        <v>95</v>
      </c>
      <c r="C12" s="71"/>
      <c r="D12" s="89">
        <v>2100000</v>
      </c>
      <c r="E12" s="96">
        <v>2100000</v>
      </c>
      <c r="F12" s="103" t="s">
        <v>288</v>
      </c>
      <c r="G12" s="104"/>
    </row>
    <row r="13" spans="1:7" x14ac:dyDescent="0.25">
      <c r="A13" s="71" t="s">
        <v>233</v>
      </c>
      <c r="B13" s="71" t="s">
        <v>95</v>
      </c>
      <c r="C13" s="71"/>
      <c r="D13" s="89">
        <v>1400000</v>
      </c>
      <c r="E13" s="96">
        <v>1400000</v>
      </c>
      <c r="F13" s="103" t="s">
        <v>287</v>
      </c>
      <c r="G13" s="104"/>
    </row>
    <row r="14" spans="1:7" x14ac:dyDescent="0.25">
      <c r="A14" s="71" t="s">
        <v>233</v>
      </c>
      <c r="B14" s="71" t="s">
        <v>95</v>
      </c>
      <c r="C14" s="71"/>
      <c r="D14" s="89">
        <v>200000</v>
      </c>
      <c r="E14" s="96">
        <v>200000</v>
      </c>
      <c r="F14" s="88" t="s">
        <v>286</v>
      </c>
      <c r="G14" s="74"/>
    </row>
    <row r="15" spans="1:7" ht="15.75" thickBot="1" x14ac:dyDescent="0.3">
      <c r="A15" s="71" t="s">
        <v>233</v>
      </c>
      <c r="B15" s="71" t="s">
        <v>95</v>
      </c>
      <c r="C15" s="71"/>
      <c r="D15" s="87">
        <v>300000</v>
      </c>
      <c r="E15" s="98">
        <v>300000</v>
      </c>
      <c r="F15" s="105" t="s">
        <v>285</v>
      </c>
      <c r="G15" s="106"/>
    </row>
    <row r="16" spans="1:7" ht="15.75" thickTop="1" x14ac:dyDescent="0.25">
      <c r="A16" s="86"/>
      <c r="B16" s="85"/>
      <c r="C16" s="85"/>
      <c r="D16" s="84">
        <f>SUM(D4:D15)</f>
        <v>21318063.129999999</v>
      </c>
      <c r="E16" s="84">
        <v>20963584.899999999</v>
      </c>
      <c r="F16" s="107"/>
      <c r="G16" s="108"/>
    </row>
    <row r="17" ht="26.25" customHeight="1" x14ac:dyDescent="0.25"/>
    <row r="22" ht="32.25" customHeight="1" x14ac:dyDescent="0.25"/>
  </sheetData>
  <mergeCells count="13">
    <mergeCell ref="F15:G15"/>
    <mergeCell ref="F16:G16"/>
    <mergeCell ref="F8:G8"/>
    <mergeCell ref="F9:G9"/>
    <mergeCell ref="F10:G10"/>
    <mergeCell ref="F11:G11"/>
    <mergeCell ref="F12:G12"/>
    <mergeCell ref="F13:G13"/>
    <mergeCell ref="A2:G2"/>
    <mergeCell ref="F3:G3"/>
    <mergeCell ref="F4:G4"/>
    <mergeCell ref="F5:G5"/>
    <mergeCell ref="F7:G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4" sqref="D4"/>
    </sheetView>
  </sheetViews>
  <sheetFormatPr defaultRowHeight="15" x14ac:dyDescent="0.25"/>
  <cols>
    <col min="1" max="1" width="9.140625" style="80"/>
    <col min="2" max="2" width="37.5703125" style="80" customWidth="1"/>
    <col min="3" max="3" width="21" style="80" customWidth="1"/>
    <col min="4" max="4" width="18" style="80" customWidth="1"/>
    <col min="5" max="16384" width="9.140625" style="80"/>
  </cols>
  <sheetData>
    <row r="1" spans="1:4" ht="15.75" thickBot="1" x14ac:dyDescent="0.3">
      <c r="A1" s="68" t="s">
        <v>258</v>
      </c>
      <c r="B1" s="69" t="s">
        <v>259</v>
      </c>
      <c r="C1" s="79" t="s">
        <v>279</v>
      </c>
      <c r="D1" s="79" t="s">
        <v>280</v>
      </c>
    </row>
    <row r="2" spans="1:4" ht="15.75" thickTop="1" x14ac:dyDescent="0.25">
      <c r="A2" s="71" t="s">
        <v>281</v>
      </c>
      <c r="B2" s="72" t="s">
        <v>282</v>
      </c>
      <c r="C2" s="81">
        <v>833333.4</v>
      </c>
      <c r="D2" s="81">
        <v>-58877879.700000003</v>
      </c>
    </row>
    <row r="3" spans="1:4" ht="15.75" thickBot="1" x14ac:dyDescent="0.3">
      <c r="A3" s="75" t="s">
        <v>283</v>
      </c>
      <c r="B3" s="75" t="s">
        <v>284</v>
      </c>
      <c r="C3" s="82">
        <v>373083.4</v>
      </c>
      <c r="D3" s="82">
        <v>-29501751.32</v>
      </c>
    </row>
    <row r="4" spans="1:4" ht="15.75" thickTop="1" x14ac:dyDescent="0.25">
      <c r="A4" s="77"/>
      <c r="B4" s="77"/>
      <c r="C4" s="83">
        <f>SUM(C2:C3)</f>
        <v>1206416.8</v>
      </c>
      <c r="D4" s="83">
        <f>SUM(D2:D3)</f>
        <v>-88379631.020000011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I. Rozpočtové příjmy</vt:lpstr>
      <vt:lpstr>II. Rozpočtové výdaje</vt:lpstr>
      <vt:lpstr>III. Stavy bankovních účtů</vt:lpstr>
      <vt:lpstr>IV. Rezerva</vt:lpstr>
      <vt:lpstr>V. Stavy úvěrových účtů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Skálová Markéta</cp:lastModifiedBy>
  <dcterms:created xsi:type="dcterms:W3CDTF">2024-03-02T16:34:23Z</dcterms:created>
  <dcterms:modified xsi:type="dcterms:W3CDTF">2024-03-02T20:13:29Z</dcterms:modified>
</cp:coreProperties>
</file>